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6440" firstSheet="12" activeTab="12"/>
  </bookViews>
  <sheets>
    <sheet name="úvodní list" sheetId="1" r:id="rId1"/>
    <sheet name="itt" sheetId="2" r:id="rId2"/>
    <sheet name="scratch" sheetId="3" r:id="rId3"/>
    <sheet name="Žáci Ml." sheetId="14" state="hidden" r:id="rId4"/>
    <sheet name="Bod. Žáci Ml." sheetId="16" r:id="rId5"/>
    <sheet name="Bod. Žáci St." sheetId="13" r:id="rId6"/>
    <sheet name="Bod. Žákyně" sheetId="11" r:id="rId7"/>
    <sheet name="Bod. Kadetky" sheetId="12" r:id="rId8"/>
    <sheet name="bod. Ženy " sheetId="9" r:id="rId9"/>
    <sheet name="Juniorky" sheetId="10" r:id="rId10"/>
    <sheet name="Kadeti" sheetId="15" r:id="rId11"/>
    <sheet name="Junioři" sheetId="4" r:id="rId12"/>
    <sheet name="ttt" sheetId="5" r:id="rId13"/>
    <sheet name="přihlášení" sheetId="6" r:id="rId14"/>
    <sheet name="Podium " sheetId="8" r:id="rId15"/>
    <sheet name="startovní listiny" sheetId="7" r:id="rId16"/>
  </sheets>
  <definedNames>
    <definedName name="_xlnm._FilterDatabase" localSheetId="7" hidden="1">'Bod. Kadetky'!$B$7:$AF$7</definedName>
    <definedName name="_xlnm._FilterDatabase" localSheetId="4" hidden="1">'Bod. Žáci Ml.'!$B$7:$AE$7</definedName>
    <definedName name="_xlnm._FilterDatabase" localSheetId="5" hidden="1">'Bod. Žáci St.'!$B$7:$AE$7</definedName>
    <definedName name="_xlnm._FilterDatabase" localSheetId="6" hidden="1">'Bod. Žákyně'!$B$7:$AF$7</definedName>
    <definedName name="_xlnm._FilterDatabase" localSheetId="8" hidden="1">'bod. Ženy '!$B$7:$AE$7</definedName>
    <definedName name="_xlnm._FilterDatabase" localSheetId="1" hidden="1">itt!$C$8:$G$8</definedName>
    <definedName name="_xlnm._FilterDatabase" localSheetId="9" hidden="1">Juniorky!$B$7:$AE$7</definedName>
    <definedName name="_xlnm._FilterDatabase" localSheetId="11" hidden="1">Junioři!$B$7:$AF$7</definedName>
    <definedName name="_xlnm._FilterDatabase" localSheetId="10" hidden="1">Kadeti!$B$7:$AF$7</definedName>
    <definedName name="_xlnm._FilterDatabase" localSheetId="13" hidden="1">přihlášení!$B$130:$K$130</definedName>
    <definedName name="_xlnm._FilterDatabase" localSheetId="2" hidden="1">scratch!$B$136:$R$136</definedName>
    <definedName name="_xlnm._FilterDatabase" localSheetId="12" hidden="1">ttt!$C$102:$H$102</definedName>
    <definedName name="_xlnm._FilterDatabase" localSheetId="3" hidden="1">'Žáci Ml.'!$B$7:$AE$7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6" i="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AF15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AF14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AF13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AF12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0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9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AF8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AF8" i="4"/>
  <c r="AF9"/>
  <c r="AF10"/>
  <c r="AF11"/>
  <c r="AF12"/>
  <c r="AF13"/>
  <c r="AF14"/>
  <c r="AF15"/>
  <c r="AF16"/>
  <c r="AF17"/>
  <c r="AF18"/>
  <c r="AF20"/>
  <c r="AF19"/>
  <c r="AF21"/>
  <c r="AF27"/>
  <c r="AF29"/>
  <c r="AF22"/>
  <c r="AF30"/>
  <c r="AF23"/>
  <c r="AF24"/>
  <c r="AF25"/>
  <c r="AF28"/>
  <c r="AF31"/>
  <c r="AF26"/>
  <c r="L25" i="1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35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6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9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31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3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21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23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24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28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25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34"/>
  <c r="AF3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AF33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AF20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F19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6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AF18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AF17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AF15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AF14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AF13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AF12"/>
  <c r="AE34"/>
  <c r="AD34"/>
  <c r="AC34"/>
  <c r="AB34"/>
  <c r="AA34"/>
  <c r="Z34"/>
  <c r="Y34"/>
  <c r="X34"/>
  <c r="W34"/>
  <c r="V34"/>
  <c r="U34"/>
  <c r="T34"/>
  <c r="S34"/>
  <c r="R34"/>
  <c r="Q34"/>
  <c r="P34"/>
  <c r="O34"/>
  <c r="N34"/>
  <c r="M34"/>
  <c r="L34"/>
  <c r="AF11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AF10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AF9"/>
  <c r="AE9"/>
  <c r="AD9"/>
  <c r="AC9"/>
  <c r="AB9"/>
  <c r="AA9"/>
  <c r="Z9"/>
  <c r="Y9"/>
  <c r="X9"/>
  <c r="W9"/>
  <c r="V9"/>
  <c r="U9"/>
  <c r="T9"/>
  <c r="S9"/>
  <c r="R9"/>
  <c r="Q9"/>
  <c r="P9"/>
  <c r="O9"/>
  <c r="M9"/>
  <c r="L9"/>
  <c r="AF8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AF16" i="14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5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AF14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AF13"/>
  <c r="AE8"/>
  <c r="AD8"/>
  <c r="AC8"/>
  <c r="AB8"/>
  <c r="AA8"/>
  <c r="Z8"/>
  <c r="Y8"/>
  <c r="X8"/>
  <c r="W8"/>
  <c r="V8"/>
  <c r="U8"/>
  <c r="T8"/>
  <c r="S8"/>
  <c r="R8"/>
  <c r="Q8"/>
  <c r="P8"/>
  <c r="O8"/>
  <c r="M8"/>
  <c r="L8"/>
  <c r="AF12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AF11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AF10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9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AF8"/>
  <c r="AF29" i="13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AF28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AF27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AF26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AF25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AF24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AF23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AF22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21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AF20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AF19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AF1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AF17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AF16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AF15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AF14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AF13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F12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AF9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AF8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AF8" i="12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AF16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AF15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AF14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AF17" i="11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H12" s="1"/>
  <c r="AF16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H10" s="1"/>
  <c r="AF14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H8" s="1"/>
  <c r="AF15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H13" s="1"/>
  <c r="AF13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H9" s="1"/>
  <c r="AF12"/>
  <c r="AE14"/>
  <c r="AD14"/>
  <c r="AC14"/>
  <c r="AB14"/>
  <c r="AA14"/>
  <c r="Z14"/>
  <c r="Y14"/>
  <c r="X14"/>
  <c r="W14"/>
  <c r="V14"/>
  <c r="U14"/>
  <c r="T14"/>
  <c r="S14"/>
  <c r="R14"/>
  <c r="Q14"/>
  <c r="O14"/>
  <c r="N14"/>
  <c r="M14"/>
  <c r="L14"/>
  <c r="H14" s="1"/>
  <c r="AF11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H17" s="1"/>
  <c r="AF10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H11" s="1"/>
  <c r="AF9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H16" s="1"/>
  <c r="AF8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H15" s="1"/>
  <c r="AF14" i="10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AF13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AF12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AF1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0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AF11" i="9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AF10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AF8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I68" i="3"/>
  <c r="I111"/>
  <c r="I132"/>
  <c r="I119"/>
  <c r="I131"/>
  <c r="I109"/>
  <c r="I128"/>
  <c r="I122"/>
  <c r="I130"/>
  <c r="I115"/>
  <c r="I108"/>
  <c r="I126"/>
  <c r="I116"/>
  <c r="I113"/>
  <c r="I120"/>
  <c r="I114"/>
  <c r="I117"/>
  <c r="I129"/>
  <c r="I107"/>
  <c r="I118"/>
  <c r="I125"/>
  <c r="I121"/>
  <c r="I123"/>
  <c r="I124"/>
  <c r="I127"/>
  <c r="I110"/>
  <c r="I47"/>
  <c r="I50"/>
  <c r="I61"/>
  <c r="I70"/>
  <c r="I71"/>
  <c r="I72"/>
  <c r="I62"/>
  <c r="I64"/>
  <c r="I52"/>
  <c r="I65"/>
  <c r="I56"/>
  <c r="I69"/>
  <c r="I58"/>
  <c r="I48"/>
  <c r="I57"/>
  <c r="I67"/>
  <c r="I53"/>
  <c r="I66"/>
  <c r="I54"/>
  <c r="I59"/>
  <c r="I55"/>
  <c r="I73"/>
  <c r="I74"/>
  <c r="I60"/>
  <c r="I63"/>
  <c r="I51"/>
  <c r="I85"/>
  <c r="I79"/>
  <c r="I88"/>
  <c r="I83"/>
  <c r="I82"/>
  <c r="I84"/>
  <c r="I81"/>
  <c r="I80"/>
  <c r="I86"/>
  <c r="I87"/>
  <c r="I139"/>
  <c r="I141"/>
  <c r="I142"/>
  <c r="I138"/>
  <c r="I143"/>
  <c r="I137"/>
  <c r="I150"/>
  <c r="I149"/>
  <c r="I148"/>
  <c r="I152"/>
  <c r="I151"/>
  <c r="I140"/>
  <c r="I112"/>
  <c r="I99"/>
  <c r="I98"/>
  <c r="I94"/>
  <c r="I97"/>
  <c r="I96"/>
  <c r="I95"/>
  <c r="I101"/>
  <c r="I100"/>
  <c r="I93"/>
  <c r="I102"/>
  <c r="I16"/>
  <c r="I10"/>
  <c r="I13"/>
  <c r="I49"/>
  <c r="I35"/>
  <c r="I31"/>
  <c r="I29"/>
  <c r="I37"/>
  <c r="I28"/>
  <c r="I42"/>
  <c r="I36"/>
  <c r="I34"/>
  <c r="I38"/>
  <c r="I21"/>
  <c r="I32"/>
  <c r="I40"/>
  <c r="I33"/>
  <c r="I27"/>
  <c r="I30"/>
  <c r="I24"/>
  <c r="I41"/>
  <c r="I26"/>
  <c r="I39"/>
  <c r="I25"/>
  <c r="I23"/>
  <c r="I22"/>
  <c r="I14"/>
  <c r="I9"/>
  <c r="I15"/>
  <c r="I8"/>
  <c r="I12"/>
  <c r="I11"/>
  <c r="S51" i="2"/>
  <c r="S52"/>
  <c r="Q51"/>
  <c r="R51"/>
  <c r="Q52"/>
  <c r="R52"/>
  <c r="P52"/>
  <c r="P51"/>
  <c r="Q53"/>
  <c r="R53"/>
  <c r="S53"/>
  <c r="Q54"/>
  <c r="R54"/>
  <c r="S54"/>
  <c r="Q55"/>
  <c r="R55"/>
  <c r="S55"/>
  <c r="Q56"/>
  <c r="R56"/>
  <c r="S56"/>
  <c r="P54"/>
  <c r="P53"/>
  <c r="P56"/>
  <c r="P55"/>
  <c r="Q57"/>
  <c r="R57"/>
  <c r="S57"/>
  <c r="Q58"/>
  <c r="R58"/>
  <c r="S58"/>
  <c r="P58"/>
  <c r="P57"/>
  <c r="K51"/>
  <c r="L51"/>
  <c r="M51"/>
  <c r="K52"/>
  <c r="L52"/>
  <c r="M52"/>
  <c r="K53"/>
  <c r="L53"/>
  <c r="M53"/>
  <c r="K54"/>
  <c r="L54"/>
  <c r="M54"/>
  <c r="K55"/>
  <c r="L55"/>
  <c r="M55"/>
  <c r="K56"/>
  <c r="L56"/>
  <c r="M56"/>
  <c r="K57"/>
  <c r="L57"/>
  <c r="M57"/>
  <c r="K58"/>
  <c r="L58"/>
  <c r="M58"/>
  <c r="J52"/>
  <c r="J51"/>
  <c r="J54"/>
  <c r="J53"/>
  <c r="J56"/>
  <c r="J55"/>
  <c r="J58"/>
  <c r="J57"/>
  <c r="AF32" i="4"/>
  <c r="AF33"/>
  <c r="AE14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H14" s="1"/>
  <c r="AE26"/>
  <c r="AD26"/>
  <c r="AC26"/>
  <c r="AB26"/>
  <c r="AA26"/>
  <c r="Z26"/>
  <c r="Y26"/>
  <c r="X26"/>
  <c r="W26"/>
  <c r="V26"/>
  <c r="U26"/>
  <c r="T26"/>
  <c r="S26"/>
  <c r="R26"/>
  <c r="Q26"/>
  <c r="P26"/>
  <c r="O26"/>
  <c r="N26"/>
  <c r="M26"/>
  <c r="L26"/>
  <c r="H26" s="1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H17" s="1"/>
  <c r="AE31"/>
  <c r="AD31"/>
  <c r="AC31"/>
  <c r="AB31"/>
  <c r="AA31"/>
  <c r="Z31"/>
  <c r="Y31"/>
  <c r="X31"/>
  <c r="W31"/>
  <c r="V31"/>
  <c r="U31"/>
  <c r="T31"/>
  <c r="S31"/>
  <c r="R31"/>
  <c r="Q31"/>
  <c r="P31"/>
  <c r="O31"/>
  <c r="N31"/>
  <c r="M31"/>
  <c r="L31"/>
  <c r="H31" s="1"/>
  <c r="AE15"/>
  <c r="AD15"/>
  <c r="AC15"/>
  <c r="AB15"/>
  <c r="AA15"/>
  <c r="Z15"/>
  <c r="Y15"/>
  <c r="X15"/>
  <c r="W15"/>
  <c r="V15"/>
  <c r="U15"/>
  <c r="T15"/>
  <c r="S15"/>
  <c r="R15"/>
  <c r="Q15"/>
  <c r="P15"/>
  <c r="O15"/>
  <c r="N15"/>
  <c r="M15"/>
  <c r="L15"/>
  <c r="H15" s="1"/>
  <c r="AE28"/>
  <c r="AD28"/>
  <c r="AC28"/>
  <c r="AB28"/>
  <c r="AA28"/>
  <c r="Z28"/>
  <c r="Y28"/>
  <c r="X28"/>
  <c r="W28"/>
  <c r="V28"/>
  <c r="U28"/>
  <c r="T28"/>
  <c r="S28"/>
  <c r="R28"/>
  <c r="Q28"/>
  <c r="P28"/>
  <c r="O28"/>
  <c r="N28"/>
  <c r="M28"/>
  <c r="L28"/>
  <c r="H28" s="1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H20" s="1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H8" s="1"/>
  <c r="AE10"/>
  <c r="AD10"/>
  <c r="AC10"/>
  <c r="AB10"/>
  <c r="AA10"/>
  <c r="Z10"/>
  <c r="Y10"/>
  <c r="X10"/>
  <c r="W10"/>
  <c r="V10"/>
  <c r="U10"/>
  <c r="T10"/>
  <c r="S10"/>
  <c r="R10"/>
  <c r="Q10"/>
  <c r="P10"/>
  <c r="O10"/>
  <c r="N10"/>
  <c r="M10"/>
  <c r="L10"/>
  <c r="H10" s="1"/>
  <c r="AE16"/>
  <c r="AD16"/>
  <c r="AC16"/>
  <c r="AB16"/>
  <c r="AA16"/>
  <c r="Z16"/>
  <c r="Y16"/>
  <c r="X16"/>
  <c r="W16"/>
  <c r="V16"/>
  <c r="U16"/>
  <c r="T16"/>
  <c r="S16"/>
  <c r="R16"/>
  <c r="Q16"/>
  <c r="P16"/>
  <c r="O16"/>
  <c r="N16"/>
  <c r="M16"/>
  <c r="L16"/>
  <c r="H16" s="1"/>
  <c r="AE25"/>
  <c r="AD25"/>
  <c r="AC25"/>
  <c r="AB25"/>
  <c r="AA25"/>
  <c r="Z25"/>
  <c r="Y25"/>
  <c r="X25"/>
  <c r="W25"/>
  <c r="V25"/>
  <c r="U25"/>
  <c r="T25"/>
  <c r="S25"/>
  <c r="R25"/>
  <c r="Q25"/>
  <c r="P25"/>
  <c r="O25"/>
  <c r="N25"/>
  <c r="M25"/>
  <c r="L25"/>
  <c r="H25" s="1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H24" s="1"/>
  <c r="AE33"/>
  <c r="AD33"/>
  <c r="AC33"/>
  <c r="AB33"/>
  <c r="AA33"/>
  <c r="Z33"/>
  <c r="Y33"/>
  <c r="X33"/>
  <c r="W33"/>
  <c r="V33"/>
  <c r="U33"/>
  <c r="T33"/>
  <c r="S33"/>
  <c r="R33"/>
  <c r="Q33"/>
  <c r="P33"/>
  <c r="O33"/>
  <c r="N33"/>
  <c r="M33"/>
  <c r="L3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H23" s="1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H30" s="1"/>
  <c r="AE11"/>
  <c r="AD11"/>
  <c r="AC11"/>
  <c r="AB11"/>
  <c r="AA11"/>
  <c r="Z11"/>
  <c r="Y11"/>
  <c r="X11"/>
  <c r="W11"/>
  <c r="V11"/>
  <c r="U11"/>
  <c r="T11"/>
  <c r="S11"/>
  <c r="R11"/>
  <c r="Q11"/>
  <c r="P11"/>
  <c r="O11"/>
  <c r="N11"/>
  <c r="M11"/>
  <c r="L11"/>
  <c r="H11" s="1"/>
  <c r="AE22"/>
  <c r="AD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H22" s="1"/>
  <c r="AE18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H18" s="1"/>
  <c r="AE29"/>
  <c r="AD29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H29" s="1"/>
  <c r="AE27"/>
  <c r="AD27"/>
  <c r="AC27"/>
  <c r="AB27"/>
  <c r="AA27"/>
  <c r="Z27"/>
  <c r="Y27"/>
  <c r="X27"/>
  <c r="W27"/>
  <c r="V27"/>
  <c r="U27"/>
  <c r="T27"/>
  <c r="S27"/>
  <c r="R27"/>
  <c r="Q27"/>
  <c r="P27"/>
  <c r="O27"/>
  <c r="N27"/>
  <c r="M27"/>
  <c r="L27"/>
  <c r="H27" s="1"/>
  <c r="AE13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H13" s="1"/>
  <c r="AE12"/>
  <c r="AD12"/>
  <c r="AC12"/>
  <c r="AB12"/>
  <c r="AA12"/>
  <c r="Z12"/>
  <c r="Y12"/>
  <c r="X12"/>
  <c r="W12"/>
  <c r="V12"/>
  <c r="U12"/>
  <c r="T12"/>
  <c r="S12"/>
  <c r="R12"/>
  <c r="Q12"/>
  <c r="P12"/>
  <c r="O12"/>
  <c r="N12"/>
  <c r="M12"/>
  <c r="L12"/>
  <c r="H12" s="1"/>
  <c r="AE32"/>
  <c r="AD32"/>
  <c r="AC32"/>
  <c r="AB32"/>
  <c r="AA32"/>
  <c r="Z32"/>
  <c r="Y32"/>
  <c r="X32"/>
  <c r="W32"/>
  <c r="V32"/>
  <c r="U32"/>
  <c r="T32"/>
  <c r="S32"/>
  <c r="R32"/>
  <c r="Q32"/>
  <c r="P32"/>
  <c r="O32"/>
  <c r="N32"/>
  <c r="M32"/>
  <c r="L32"/>
  <c r="AE21"/>
  <c r="AD21"/>
  <c r="AC21"/>
  <c r="AB21"/>
  <c r="AA21"/>
  <c r="Z21"/>
  <c r="Y21"/>
  <c r="X21"/>
  <c r="W21"/>
  <c r="V21"/>
  <c r="U21"/>
  <c r="T21"/>
  <c r="S21"/>
  <c r="R21"/>
  <c r="Q21"/>
  <c r="P21"/>
  <c r="O21"/>
  <c r="N21"/>
  <c r="M21"/>
  <c r="L21"/>
  <c r="H21" s="1"/>
  <c r="AE19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H19" s="1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H9" s="1"/>
  <c r="H15" i="16" l="1"/>
  <c r="H16"/>
  <c r="H15" i="15"/>
  <c r="H26"/>
  <c r="H11"/>
  <c r="H29"/>
  <c r="H17"/>
  <c r="H16"/>
  <c r="H8"/>
  <c r="H14"/>
  <c r="H19"/>
  <c r="H33"/>
  <c r="H31"/>
  <c r="H21"/>
  <c r="H22"/>
  <c r="H13"/>
  <c r="H24"/>
  <c r="H9"/>
  <c r="H18"/>
  <c r="H30"/>
  <c r="H32"/>
  <c r="H20"/>
  <c r="H27"/>
  <c r="H12"/>
  <c r="H23"/>
  <c r="H10"/>
  <c r="H28"/>
  <c r="H25"/>
  <c r="H14" i="12"/>
  <c r="H12"/>
  <c r="H16"/>
  <c r="H13"/>
  <c r="H11"/>
  <c r="H15"/>
  <c r="H9"/>
  <c r="H8"/>
  <c r="H10"/>
  <c r="H21" i="13"/>
  <c r="H11"/>
  <c r="H14" i="14"/>
  <c r="H10"/>
  <c r="H11"/>
  <c r="H12"/>
  <c r="H23" i="13"/>
  <c r="H25"/>
  <c r="H13"/>
  <c r="H10"/>
  <c r="H8"/>
  <c r="H8" i="9"/>
  <c r="H11"/>
  <c r="H9"/>
  <c r="H10"/>
  <c r="H12" i="13"/>
  <c r="H24"/>
  <c r="H17"/>
  <c r="H15"/>
  <c r="H9"/>
  <c r="H19"/>
  <c r="H20"/>
  <c r="H26"/>
  <c r="H27"/>
  <c r="H22"/>
  <c r="H14"/>
  <c r="H18"/>
  <c r="H16"/>
  <c r="H28"/>
  <c r="H13" i="14"/>
  <c r="H8"/>
  <c r="H9"/>
  <c r="C129" i="6" l="1"/>
  <c r="C103"/>
  <c r="C69"/>
  <c r="C48"/>
  <c r="C43"/>
  <c r="C35"/>
  <c r="C22"/>
  <c r="C14"/>
</calcChain>
</file>

<file path=xl/sharedStrings.xml><?xml version="1.0" encoding="utf-8"?>
<sst xmlns="http://schemas.openxmlformats.org/spreadsheetml/2006/main" count="3719" uniqueCount="645">
  <si>
    <t>MISTROVSTVÍ ČESKÉ REPUBLIKY</t>
  </si>
  <si>
    <t>V DRÁHOVÉ CYKLISTICE</t>
  </si>
  <si>
    <t>23. - 25. 7. 2021</t>
  </si>
  <si>
    <t>VELODROM TJ FAVORIT BRNO</t>
  </si>
  <si>
    <t>STÍHACÍ ZÁVOD JEDNOTLIVCŮ</t>
  </si>
  <si>
    <t>kvalifikace</t>
  </si>
  <si>
    <t>Q - Ženy</t>
  </si>
  <si>
    <t>Finále - Ženy</t>
  </si>
  <si>
    <t>Ženy</t>
  </si>
  <si>
    <t>jízda</t>
  </si>
  <si>
    <t>meta</t>
  </si>
  <si>
    <t>bib</t>
  </si>
  <si>
    <t>UCI ID</t>
  </si>
  <si>
    <t>Jméno a Příjmení</t>
  </si>
  <si>
    <t>Team</t>
  </si>
  <si>
    <t>Q. time</t>
  </si>
  <si>
    <t>Jízda</t>
  </si>
  <si>
    <t>Time</t>
  </si>
  <si>
    <t>Rank</t>
  </si>
  <si>
    <t>Kristýna BURLOVÁ</t>
  </si>
  <si>
    <t>TEAM DUKLA PRAHA</t>
  </si>
  <si>
    <t>4:03,056</t>
  </si>
  <si>
    <t>3-4</t>
  </si>
  <si>
    <t>Sabina DŽERENGOVÁ</t>
  </si>
  <si>
    <t>4:14,207</t>
  </si>
  <si>
    <t>1.</t>
  </si>
  <si>
    <t>Jarmila MACHAČOVÁ</t>
  </si>
  <si>
    <t>4:05,444</t>
  </si>
  <si>
    <t>Barbora NOVÁČKOVÁ</t>
  </si>
  <si>
    <t>TJ STADION LOUNY</t>
  </si>
  <si>
    <t>4:21,294</t>
  </si>
  <si>
    <t>2.</t>
  </si>
  <si>
    <t>4:25,204</t>
  </si>
  <si>
    <t>1-2</t>
  </si>
  <si>
    <t>4:03,473</t>
  </si>
  <si>
    <t>3.</t>
  </si>
  <si>
    <t>4:27,440</t>
  </si>
  <si>
    <t>4:00,432</t>
  </si>
  <si>
    <t>4.</t>
  </si>
  <si>
    <t>Q - Juniorky</t>
  </si>
  <si>
    <t>Finále - Juniorky</t>
  </si>
  <si>
    <t>Juniorky</t>
  </si>
  <si>
    <t>Rnk</t>
  </si>
  <si>
    <t>BÁRTOVÁ Gabriela</t>
  </si>
  <si>
    <t>TUFO PARDUS Prostějov</t>
  </si>
  <si>
    <t>2:39,042</t>
  </si>
  <si>
    <t>NĚMCOVÁ Barbora</t>
  </si>
  <si>
    <t>SPORTCOMPLEX BŘECLAV</t>
  </si>
  <si>
    <t>2:50,663</t>
  </si>
  <si>
    <t>PARMOVÁ Barbora</t>
  </si>
  <si>
    <t>2:39,410</t>
  </si>
  <si>
    <t>RUNTOVÁ Hanka</t>
  </si>
  <si>
    <t>SportRaces Cycling Team</t>
  </si>
  <si>
    <t>2:39,651</t>
  </si>
  <si>
    <t>2:41,102</t>
  </si>
  <si>
    <t>2:39,751</t>
  </si>
  <si>
    <t>2:46,994</t>
  </si>
  <si>
    <t>2:39,540</t>
  </si>
  <si>
    <t>HEJHALOVÁ Dagmar</t>
  </si>
  <si>
    <t>2:49,699</t>
  </si>
  <si>
    <t>5.</t>
  </si>
  <si>
    <t>Q - Kadetky</t>
  </si>
  <si>
    <t>Finále - Kadetky</t>
  </si>
  <si>
    <t>Kadetky</t>
  </si>
  <si>
    <t>MULLEROVÁ Patricie</t>
  </si>
  <si>
    <t>2:44,080</t>
  </si>
  <si>
    <t>7-8</t>
  </si>
  <si>
    <t>ŠTEFANOVÁ Martina</t>
  </si>
  <si>
    <t>TJ FAVORIT BRNO</t>
  </si>
  <si>
    <t>2:56,098</t>
  </si>
  <si>
    <t>GRULICHOVÁ Eliška</t>
  </si>
  <si>
    <t>2:47,061</t>
  </si>
  <si>
    <t>ČERNÁ Kateřina</t>
  </si>
  <si>
    <t>2:53,752</t>
  </si>
  <si>
    <t>JADRNÁ Veronika</t>
  </si>
  <si>
    <t>2:47,473</t>
  </si>
  <si>
    <t>5-6</t>
  </si>
  <si>
    <t>PERNICKÁ Adéla</t>
  </si>
  <si>
    <t>BIKE PRO RACING</t>
  </si>
  <si>
    <t>2:50,331</t>
  </si>
  <si>
    <t>KAŇKOVSKÁ Nela</t>
  </si>
  <si>
    <t>MAPEI MERIDA KAŇKOVSKÝ</t>
  </si>
  <si>
    <t>2:49,108</t>
  </si>
  <si>
    <t>MARKOVÁ Adéla</t>
  </si>
  <si>
    <t>DUKLA  PRAHA</t>
  </si>
  <si>
    <t>2:55,653</t>
  </si>
  <si>
    <t>2:49,864</t>
  </si>
  <si>
    <t>2:48,357</t>
  </si>
  <si>
    <t>2:51,557</t>
  </si>
  <si>
    <t>2:46,438</t>
  </si>
  <si>
    <t>6.</t>
  </si>
  <si>
    <t>2:52,289</t>
  </si>
  <si>
    <t>2:48,128</t>
  </si>
  <si>
    <t>7.</t>
  </si>
  <si>
    <t>2:56,618</t>
  </si>
  <si>
    <t>2:44,160</t>
  </si>
  <si>
    <t>8.</t>
  </si>
  <si>
    <t>LALÁKOVÁ Anna</t>
  </si>
  <si>
    <t>2:57,807</t>
  </si>
  <si>
    <t>9.</t>
  </si>
  <si>
    <t>RICHTEROVÁ Karolína</t>
  </si>
  <si>
    <t>3:03,610</t>
  </si>
  <si>
    <t>10.</t>
  </si>
  <si>
    <t>HERMANOVÁ Adéla</t>
  </si>
  <si>
    <t>3:06,685</t>
  </si>
  <si>
    <t>11.</t>
  </si>
  <si>
    <t>Q - Žákyně</t>
  </si>
  <si>
    <t>Finále - Žákyně</t>
  </si>
  <si>
    <t>Žákyně</t>
  </si>
  <si>
    <t>STRAKATÁ Vendula</t>
  </si>
  <si>
    <t>2:51,263</t>
  </si>
  <si>
    <t>LAZAROVÁ Barbora</t>
  </si>
  <si>
    <t>3:14,057</t>
  </si>
  <si>
    <t>HEZINOVÁ Daniela</t>
  </si>
  <si>
    <t>2:54,393</t>
  </si>
  <si>
    <t>MIKULÁŠKOVÁ Alice</t>
  </si>
  <si>
    <t>3:07,835</t>
  </si>
  <si>
    <t>LAZAROVÁ Elen</t>
  </si>
  <si>
    <t>2:54,534</t>
  </si>
  <si>
    <t>VIKOVÁ Hanka</t>
  </si>
  <si>
    <t>2:58,085</t>
  </si>
  <si>
    <t>HERMANOVÁ Beata</t>
  </si>
  <si>
    <t>2:55,939</t>
  </si>
  <si>
    <t>BENEŠOVÁ Ema</t>
  </si>
  <si>
    <t>2:59,425</t>
  </si>
  <si>
    <t>3:01,176</t>
  </si>
  <si>
    <t>2:53,659</t>
  </si>
  <si>
    <t>3:01,228</t>
  </si>
  <si>
    <t>2:57,689</t>
  </si>
  <si>
    <t>3:05,731</t>
  </si>
  <si>
    <t>2:55,185</t>
  </si>
  <si>
    <t>3:11,449</t>
  </si>
  <si>
    <t>2:50,547</t>
  </si>
  <si>
    <t>JAROŠOVÁ Emílie</t>
  </si>
  <si>
    <t>Cyklomira Racing</t>
  </si>
  <si>
    <t>3:27,485</t>
  </si>
  <si>
    <t>GRATZOVÁ Tereza</t>
  </si>
  <si>
    <t>3:47,223</t>
  </si>
  <si>
    <t>Q - Junioři</t>
  </si>
  <si>
    <t>Finále - Junioři</t>
  </si>
  <si>
    <t>Junioři</t>
  </si>
  <si>
    <t>KADLEC Milan</t>
  </si>
  <si>
    <t>3:32,872</t>
  </si>
  <si>
    <t>3:43,200</t>
  </si>
  <si>
    <t>NOVÁK Pavel</t>
  </si>
  <si>
    <t>3:34,219</t>
  </si>
  <si>
    <t>3:44,282</t>
  </si>
  <si>
    <t>KOBLÍŽEK Matyáš</t>
  </si>
  <si>
    <t>3:34,760</t>
  </si>
  <si>
    <t>3:40,461</t>
  </si>
  <si>
    <t>TELECKÝ Štěpán</t>
  </si>
  <si>
    <t>3:37,444</t>
  </si>
  <si>
    <t>3:47,449</t>
  </si>
  <si>
    <t>ŠTEC Radovan</t>
  </si>
  <si>
    <t>3:38,780</t>
  </si>
  <si>
    <t>3:35,693</t>
  </si>
  <si>
    <t>VLČEK Radek</t>
  </si>
  <si>
    <t>3:39,055</t>
  </si>
  <si>
    <t>3:38,540</t>
  </si>
  <si>
    <t>POKORNÝ Ondřej</t>
  </si>
  <si>
    <t>3:42,822</t>
  </si>
  <si>
    <t>3:31,062</t>
  </si>
  <si>
    <t>POŘÍZKA Jan</t>
  </si>
  <si>
    <t>KOVO PRAHA</t>
  </si>
  <si>
    <t>3:42,972</t>
  </si>
  <si>
    <t>3:32,062</t>
  </si>
  <si>
    <t>KOVAŘČÍK Petr</t>
  </si>
  <si>
    <t>3:43,015</t>
  </si>
  <si>
    <t>KULHA Filip</t>
  </si>
  <si>
    <t>3:44,759</t>
  </si>
  <si>
    <t>ČERVÍČEK David</t>
  </si>
  <si>
    <t>3:45,086</t>
  </si>
  <si>
    <t>KLICMAN Adam</t>
  </si>
  <si>
    <t>3:45,621</t>
  </si>
  <si>
    <t>12.</t>
  </si>
  <si>
    <t>ČEPEK Martin</t>
  </si>
  <si>
    <t>3:45,870</t>
  </si>
  <si>
    <t>13.</t>
  </si>
  <si>
    <t>ŠIROKÝ Štěpán</t>
  </si>
  <si>
    <t>3:47,847</t>
  </si>
  <si>
    <t>14.</t>
  </si>
  <si>
    <t>VYSOČAN Daniel</t>
  </si>
  <si>
    <t>3:48,729</t>
  </si>
  <si>
    <t>15.</t>
  </si>
  <si>
    <t>JELÍNEK Marek</t>
  </si>
  <si>
    <t>3:50,378</t>
  </si>
  <si>
    <t>16.</t>
  </si>
  <si>
    <t>PADĚLEK Viktor</t>
  </si>
  <si>
    <t>3:51,499</t>
  </si>
  <si>
    <t>17.</t>
  </si>
  <si>
    <t>SEJKOT Adam</t>
  </si>
  <si>
    <t>3:52,579</t>
  </si>
  <si>
    <t>18.</t>
  </si>
  <si>
    <t>VÁVRA Petr</t>
  </si>
  <si>
    <t>3:54,928</t>
  </si>
  <si>
    <t>19.</t>
  </si>
  <si>
    <t>TITĚRA Tomáš</t>
  </si>
  <si>
    <t>4:00,087</t>
  </si>
  <si>
    <t>20.</t>
  </si>
  <si>
    <t>MAZEL Ondřej</t>
  </si>
  <si>
    <t>4:00,201</t>
  </si>
  <si>
    <t>21.</t>
  </si>
  <si>
    <t>JANÍČEK Jakub</t>
  </si>
  <si>
    <t>4:00,552</t>
  </si>
  <si>
    <t>22.</t>
  </si>
  <si>
    <t>Q - Kadeti</t>
  </si>
  <si>
    <t>Finále - Kadeti</t>
  </si>
  <si>
    <t>Kadeti</t>
  </si>
  <si>
    <t>KOBLÍŽEK Vojtěch</t>
  </si>
  <si>
    <t>2:24,504</t>
  </si>
  <si>
    <t>ŠILHAVÝ Ondřej</t>
  </si>
  <si>
    <t>2:31,310</t>
  </si>
  <si>
    <t>KOBR Richard</t>
  </si>
  <si>
    <t>Roman Kreuziger Cycling Academy</t>
  </si>
  <si>
    <t>2:27,380</t>
  </si>
  <si>
    <t>PÁTÍK Stanislav</t>
  </si>
  <si>
    <t>2:30,699</t>
  </si>
  <si>
    <t>HLADÍK Petr</t>
  </si>
  <si>
    <t>SK PETŘÍN PLZEŇ</t>
  </si>
  <si>
    <t>2:27,750</t>
  </si>
  <si>
    <t>PEŠEK Adam</t>
  </si>
  <si>
    <t>2:29,355</t>
  </si>
  <si>
    <t>VLČEK Miroslav</t>
  </si>
  <si>
    <t>2:27,962</t>
  </si>
  <si>
    <t>PODAŘIL Jan</t>
  </si>
  <si>
    <t>2:29,866</t>
  </si>
  <si>
    <t>2:28,561</t>
  </si>
  <si>
    <t>2:27,350</t>
  </si>
  <si>
    <t>2:28,761</t>
  </si>
  <si>
    <t>2:26,310</t>
  </si>
  <si>
    <t>2:28,836</t>
  </si>
  <si>
    <t>2:30,031</t>
  </si>
  <si>
    <t>2:29,748</t>
  </si>
  <si>
    <t>2:23,966</t>
  </si>
  <si>
    <t>KRÁL Kryštof</t>
  </si>
  <si>
    <t>2:32,099</t>
  </si>
  <si>
    <t>ŠILHAVÝ Daniel</t>
  </si>
  <si>
    <t>2:33,170</t>
  </si>
  <si>
    <t>BITTMAN Adam</t>
  </si>
  <si>
    <t>2:33,431</t>
  </si>
  <si>
    <t>PETERKA David</t>
  </si>
  <si>
    <t>2:33,869</t>
  </si>
  <si>
    <t>KOBR Robert</t>
  </si>
  <si>
    <t>2:34,789</t>
  </si>
  <si>
    <t>KARÁSEK David</t>
  </si>
  <si>
    <t>2:36,334</t>
  </si>
  <si>
    <t>BRADÁČ Adam</t>
  </si>
  <si>
    <t>2:36,702</t>
  </si>
  <si>
    <t>KOHOUT Jaromír</t>
  </si>
  <si>
    <t>2:37,497</t>
  </si>
  <si>
    <t>KOTSCHY Vít</t>
  </si>
  <si>
    <t>2:38,503</t>
  </si>
  <si>
    <t>VOSTAL Vilém</t>
  </si>
  <si>
    <t>2:38,823</t>
  </si>
  <si>
    <t>BOHÁČ Václav</t>
  </si>
  <si>
    <t>2:40,700</t>
  </si>
  <si>
    <t>JEŘÁBEK Ondřej</t>
  </si>
  <si>
    <t>2:41,630</t>
  </si>
  <si>
    <t>DVOŘÁČEK Tobias</t>
  </si>
  <si>
    <t>2:42,000</t>
  </si>
  <si>
    <t>ZEDNÍK Jiří</t>
  </si>
  <si>
    <t>2:42,212</t>
  </si>
  <si>
    <t>OPLUŠTIL Ivo</t>
  </si>
  <si>
    <t>2:44,548</t>
  </si>
  <si>
    <t>23.</t>
  </si>
  <si>
    <t>URBÁNEK Tomáš</t>
  </si>
  <si>
    <t>2:45,024</t>
  </si>
  <si>
    <t>24.</t>
  </si>
  <si>
    <t>JURICA Samuel</t>
  </si>
  <si>
    <t>2:50,610</t>
  </si>
  <si>
    <t>25.</t>
  </si>
  <si>
    <t>VLK Jáchym</t>
  </si>
  <si>
    <t>3:00,045</t>
  </si>
  <si>
    <t>26.</t>
  </si>
  <si>
    <t>Q - Žáci Starší</t>
  </si>
  <si>
    <t>Finále - Žáci starší</t>
  </si>
  <si>
    <t>Žáci Starší</t>
  </si>
  <si>
    <t>NOVÁK Filip</t>
  </si>
  <si>
    <t>2:41,716</t>
  </si>
  <si>
    <t>FRAJBIŠ Adam</t>
  </si>
  <si>
    <t>2:44,152</t>
  </si>
  <si>
    <t>KRULIŠ Jan</t>
  </si>
  <si>
    <t>2:44,802</t>
  </si>
  <si>
    <t>MATĚJEK Šimon</t>
  </si>
  <si>
    <t>2:43,564</t>
  </si>
  <si>
    <t>VRÁNA Tomáš</t>
  </si>
  <si>
    <t>CK DACOM PHARMA KYJOV</t>
  </si>
  <si>
    <t>2:44,972</t>
  </si>
  <si>
    <t>TESAŘÍK Jakub</t>
  </si>
  <si>
    <t>2:44,520</t>
  </si>
  <si>
    <t>PITÁK Matěj</t>
  </si>
  <si>
    <t>2:45,232</t>
  </si>
  <si>
    <t>MICHALOVIČ Ondřej</t>
  </si>
  <si>
    <t>2:43,917</t>
  </si>
  <si>
    <t>2:45,529</t>
  </si>
  <si>
    <t>2:44,514</t>
  </si>
  <si>
    <t>2:46,087</t>
  </si>
  <si>
    <t>2:41,156</t>
  </si>
  <si>
    <t>2:46,201</t>
  </si>
  <si>
    <t>2:48,206</t>
  </si>
  <si>
    <t>2:46,802</t>
  </si>
  <si>
    <t>2:41,433</t>
  </si>
  <si>
    <t>PŘENOSIL Marek</t>
  </si>
  <si>
    <t>2:49,499</t>
  </si>
  <si>
    <t>RICHTER Filip</t>
  </si>
  <si>
    <t>2:50,413</t>
  </si>
  <si>
    <t>MOKRÝ Matyáš</t>
  </si>
  <si>
    <t>2:53,278</t>
  </si>
  <si>
    <t>JUST Dominik</t>
  </si>
  <si>
    <t>2:54,759</t>
  </si>
  <si>
    <t>JAROŠ Nikola</t>
  </si>
  <si>
    <t>2:55,188</t>
  </si>
  <si>
    <t>ICHA Aleš</t>
  </si>
  <si>
    <t>CYKLOTEAM OSTROV</t>
  </si>
  <si>
    <t>2:56,170</t>
  </si>
  <si>
    <t>KALAUZ Petr</t>
  </si>
  <si>
    <t>2:57,140</t>
  </si>
  <si>
    <t>CHALOUPKA Štěpán</t>
  </si>
  <si>
    <t>2:57,674</t>
  </si>
  <si>
    <t>RAUSCHERT Albert</t>
  </si>
  <si>
    <t>2:57,770</t>
  </si>
  <si>
    <t>BRANČ Matyáš</t>
  </si>
  <si>
    <t>3:00,420</t>
  </si>
  <si>
    <t>BEDNÁŘ Marek</t>
  </si>
  <si>
    <t>3:00,457</t>
  </si>
  <si>
    <t>LA CARBONARA Matteo</t>
  </si>
  <si>
    <t>3:01,426</t>
  </si>
  <si>
    <t>ŽUFÁNEK Antonín</t>
  </si>
  <si>
    <t>3:03,573</t>
  </si>
  <si>
    <t>HUBÁČEK Jaroslav</t>
  </si>
  <si>
    <t>3:04,960</t>
  </si>
  <si>
    <t>Q - Žáci Mladší</t>
  </si>
  <si>
    <t>Finále - Žáci Mladší</t>
  </si>
  <si>
    <t>Žáci Mladší</t>
  </si>
  <si>
    <t>Matyáš KRÁL</t>
  </si>
  <si>
    <t>3:00,849</t>
  </si>
  <si>
    <t>Jakub Tobiáš HROMADA</t>
  </si>
  <si>
    <t>3:22,887</t>
  </si>
  <si>
    <t>Michal BRADÁČ</t>
  </si>
  <si>
    <t>3:05,036</t>
  </si>
  <si>
    <t>Karel KOLOUŠEK</t>
  </si>
  <si>
    <t>3:38,607</t>
  </si>
  <si>
    <t>Lukáš HASAL</t>
  </si>
  <si>
    <t>3:09,395</t>
  </si>
  <si>
    <t>Nicolas MARKUSEK</t>
  </si>
  <si>
    <t>3:16,330</t>
  </si>
  <si>
    <t>Ondřej CIBOCH</t>
  </si>
  <si>
    <t>3:10,475</t>
  </si>
  <si>
    <t>Alexandr KANIŠČEV</t>
  </si>
  <si>
    <t>TUFO PARDUS Prostějov z.s.</t>
  </si>
  <si>
    <t>3:06,745</t>
  </si>
  <si>
    <t>3:10,486</t>
  </si>
  <si>
    <t>3:04,812</t>
  </si>
  <si>
    <t>3:21,428</t>
  </si>
  <si>
    <t>2:59,011</t>
  </si>
  <si>
    <t>3:23,254</t>
  </si>
  <si>
    <t>3:05,716</t>
  </si>
  <si>
    <t>3:25,643</t>
  </si>
  <si>
    <t>3:01,003</t>
  </si>
  <si>
    <t>Šimon STRAKATÝ</t>
  </si>
  <si>
    <t>3:33,259</t>
  </si>
  <si>
    <t>Jan TELECKÝ</t>
  </si>
  <si>
    <t>3:50,067</t>
  </si>
  <si>
    <t>SCRATCH</t>
  </si>
  <si>
    <t xml:space="preserve">Žáci mladší </t>
  </si>
  <si>
    <t>rank</t>
  </si>
  <si>
    <t>kola +/-</t>
  </si>
  <si>
    <t>pořadí na pásce</t>
  </si>
  <si>
    <t>BRADÁČ Michal</t>
  </si>
  <si>
    <t>KRÁL Matyáš</t>
  </si>
  <si>
    <t>CIBOCH Ondřej</t>
  </si>
  <si>
    <t>KANIŠČEV Alexandr</t>
  </si>
  <si>
    <t>HASAL Lukáš</t>
  </si>
  <si>
    <t>MARKUSEK Nicolas</t>
  </si>
  <si>
    <t>TELECKÝ Jan</t>
  </si>
  <si>
    <t>STRAKATÝ Šimon</t>
  </si>
  <si>
    <t>KOLOUŠEK Karel</t>
  </si>
  <si>
    <t>AVG: 37,79 Km/h</t>
  </si>
  <si>
    <t>Time: 6:21</t>
  </si>
  <si>
    <t>Žáci starší</t>
  </si>
  <si>
    <t xml:space="preserve"> DNS</t>
  </si>
  <si>
    <t>AVG: 43,2 Km/h</t>
  </si>
  <si>
    <t>Time: 6:40</t>
  </si>
  <si>
    <t>Pádem postiženi: 68,63</t>
  </si>
  <si>
    <t>SOUKUP Vojtěch</t>
  </si>
  <si>
    <t>DNF</t>
  </si>
  <si>
    <t>OSIČKA Šimon</t>
  </si>
  <si>
    <t>DNS</t>
  </si>
  <si>
    <t>AVG: 45,29 Km/h</t>
  </si>
  <si>
    <t>Time: 10:04</t>
  </si>
  <si>
    <t>AVG: 33,17 Km/h</t>
  </si>
  <si>
    <t>Time: 7:14</t>
  </si>
  <si>
    <t>HRŮZOVÁ Sára</t>
  </si>
  <si>
    <t>AVG: 37,69 Km/h</t>
  </si>
  <si>
    <t>Time: 6:22</t>
  </si>
  <si>
    <t>BORKOVEC Matyáš</t>
  </si>
  <si>
    <t>VANÍČEK Šimon</t>
  </si>
  <si>
    <t>FOIST Štěpán</t>
  </si>
  <si>
    <t>VONDRÁČEK Jan</t>
  </si>
  <si>
    <t>AVG: 47,24 Km/h</t>
  </si>
  <si>
    <t>Time: 12:42</t>
  </si>
  <si>
    <t>F*JUN</t>
  </si>
  <si>
    <t>DOSTÁLOVÁ Kateřina</t>
  </si>
  <si>
    <t>HŘEBAČKOVÁ Michaela</t>
  </si>
  <si>
    <t xml:space="preserve">Ženy a </t>
  </si>
  <si>
    <t>MACHAČOVÁ Jarmila</t>
  </si>
  <si>
    <t>F*EL</t>
  </si>
  <si>
    <t>BURLOVÁ Kristýna</t>
  </si>
  <si>
    <t>DŽERENGOVÁ Sabina</t>
  </si>
  <si>
    <t>NOVÁČKOVÁ Barbora</t>
  </si>
  <si>
    <r>
      <rPr>
        <sz val="10"/>
        <color rgb="FF000000"/>
        <rFont val="Calibri"/>
        <family val="2"/>
        <charset val="238"/>
      </rPr>
      <t>BARTONÍKOVÁ</t>
    </r>
    <r>
      <rPr>
        <sz val="11"/>
        <color rgb="FF000000"/>
        <rFont val="Calibri"/>
        <family val="2"/>
      </rPr>
      <t xml:space="preserve"> Veronika</t>
    </r>
  </si>
  <si>
    <t>ASO Dukla Brno</t>
  </si>
  <si>
    <t>AVG: 43,68 Km/h</t>
  </si>
  <si>
    <t>Time:13:44</t>
  </si>
  <si>
    <t>Žáci mladší</t>
  </si>
  <si>
    <t xml:space="preserve"> Last Double </t>
  </si>
  <si>
    <t>Ročník</t>
  </si>
  <si>
    <t xml:space="preserve">Cat. </t>
  </si>
  <si>
    <t>POINTS GC</t>
  </si>
  <si>
    <t>kolo +</t>
  </si>
  <si>
    <t>kolo -</t>
  </si>
  <si>
    <t>cíl průjezd</t>
  </si>
  <si>
    <t>startovni cislo</t>
  </si>
  <si>
    <t>AVS: 35,15 km/h</t>
  </si>
  <si>
    <t>Time:17:04</t>
  </si>
  <si>
    <t>AVS: 39,91 km/h</t>
  </si>
  <si>
    <t>Time: 24:03</t>
  </si>
  <si>
    <t xml:space="preserve">Pádem postiženi: </t>
  </si>
  <si>
    <t>73, 70, 78</t>
  </si>
  <si>
    <t>AVS: 35,19 Km/h</t>
  </si>
  <si>
    <t>Time: 17:21</t>
  </si>
  <si>
    <t>AVS: 37,69 Km/h</t>
  </si>
  <si>
    <t>Time:19:06</t>
  </si>
  <si>
    <t xml:space="preserve">Ženy </t>
  </si>
  <si>
    <t>AVS: 40,50 Km/h</t>
  </si>
  <si>
    <t>Time: 35:33</t>
  </si>
  <si>
    <t>AVS 46,39 Km/h</t>
  </si>
  <si>
    <t>Time: 25:52</t>
  </si>
  <si>
    <t>AVS: 47,92</t>
  </si>
  <si>
    <t>Time: 30:03</t>
  </si>
  <si>
    <t>Postiženi pádem : 65 , 55</t>
  </si>
  <si>
    <t>STÍHACÍ ZÁVOD DRUŽSTEV</t>
  </si>
  <si>
    <t>Finále</t>
  </si>
  <si>
    <t>Cat.</t>
  </si>
  <si>
    <t>Category</t>
  </si>
  <si>
    <t>BÁRTOVÁ Gabriela*</t>
  </si>
  <si>
    <t>5:17,839</t>
  </si>
  <si>
    <t>NĚMCOVÁ Barbora*</t>
  </si>
  <si>
    <t>červ</t>
  </si>
  <si>
    <t>RUNTOVÁ Hanka*</t>
  </si>
  <si>
    <t>PARMOVÁ Barbora*</t>
  </si>
  <si>
    <t>HEJHALOVÁ Dagmar*</t>
  </si>
  <si>
    <t>ŽS</t>
  </si>
  <si>
    <t>3:59,670</t>
  </si>
  <si>
    <t>4</t>
  </si>
  <si>
    <t>4:10,442</t>
  </si>
  <si>
    <t>ŽM</t>
  </si>
  <si>
    <t>4:03,854</t>
  </si>
  <si>
    <t xml:space="preserve">3 </t>
  </si>
  <si>
    <t>4:03,776</t>
  </si>
  <si>
    <t>zel</t>
  </si>
  <si>
    <t>4:05,320</t>
  </si>
  <si>
    <t>2</t>
  </si>
  <si>
    <t>4:00,589</t>
  </si>
  <si>
    <t>4:09,951</t>
  </si>
  <si>
    <t>1</t>
  </si>
  <si>
    <t>3:54,741</t>
  </si>
  <si>
    <t>4:22,551</t>
  </si>
  <si>
    <t>4:37,479</t>
  </si>
  <si>
    <t>4:47,898</t>
  </si>
  <si>
    <t>KAD</t>
  </si>
  <si>
    <t>3:32,817</t>
  </si>
  <si>
    <t>3:36,634</t>
  </si>
  <si>
    <t>3:36,309</t>
  </si>
  <si>
    <t>3:36,872</t>
  </si>
  <si>
    <t>3:38,536</t>
  </si>
  <si>
    <t>3:36,635</t>
  </si>
  <si>
    <t>3:38,888</t>
  </si>
  <si>
    <t xml:space="preserve">1 </t>
  </si>
  <si>
    <t>3:30,666</t>
  </si>
  <si>
    <t>3:42,693</t>
  </si>
  <si>
    <t>TOMAN Patrik</t>
  </si>
  <si>
    <t>Bike pro Racing</t>
  </si>
  <si>
    <t>3:55,101</t>
  </si>
  <si>
    <t>VAŠUT David</t>
  </si>
  <si>
    <t>SVITÁK Jakub</t>
  </si>
  <si>
    <t>GRYGAR Matyáš</t>
  </si>
  <si>
    <t>4:01,480</t>
  </si>
  <si>
    <t>F*KAD</t>
  </si>
  <si>
    <t>3:59,786</t>
  </si>
  <si>
    <t>4:13,159</t>
  </si>
  <si>
    <t>F*ŽS</t>
  </si>
  <si>
    <t>4:06,591</t>
  </si>
  <si>
    <t xml:space="preserve">3  </t>
  </si>
  <si>
    <t>4:10,211</t>
  </si>
  <si>
    <t>4:08,654</t>
  </si>
  <si>
    <t>4:07,982</t>
  </si>
  <si>
    <t>4:13,127</t>
  </si>
  <si>
    <t xml:space="preserve">1  </t>
  </si>
  <si>
    <t>3:57,187</t>
  </si>
  <si>
    <t>HERMANOVÁ Adéla*</t>
  </si>
  <si>
    <t>4:30,482</t>
  </si>
  <si>
    <t>JAROŠOVÁ Emílie*</t>
  </si>
  <si>
    <t>F*ŽM</t>
  </si>
  <si>
    <t>LAZAROVÁ Barbora*</t>
  </si>
  <si>
    <t>BENEŠOVÁ Ema*</t>
  </si>
  <si>
    <t>TUFO PARDUS Prostějov I.</t>
  </si>
  <si>
    <t>JUN</t>
  </si>
  <si>
    <t>4:34,642</t>
  </si>
  <si>
    <t>4:35,641</t>
  </si>
  <si>
    <t>TJ FAVORIT BRNO I.</t>
  </si>
  <si>
    <t>4:37,074</t>
  </si>
  <si>
    <t>TUFO PARDUS Prostějov II.</t>
  </si>
  <si>
    <t>4:42,447</t>
  </si>
  <si>
    <t xml:space="preserve">TUFO PARDUS Prostějov II. </t>
  </si>
  <si>
    <t>4:40,018</t>
  </si>
  <si>
    <t>4:32,318</t>
  </si>
  <si>
    <t>4:49,800</t>
  </si>
  <si>
    <t>4:38,697</t>
  </si>
  <si>
    <t>4:50,885</t>
  </si>
  <si>
    <t>TJ FAVORIT BRNO II.</t>
  </si>
  <si>
    <t>4:53,307</t>
  </si>
  <si>
    <t>MČR vytrvalci</t>
  </si>
  <si>
    <t>Datum výpisu: 22.7.2021</t>
  </si>
  <si>
    <t>Datum startu: 23.07.2021</t>
  </si>
  <si>
    <t>Místo konání: MČR vytrvalci</t>
  </si>
  <si>
    <t>Pořadí</t>
  </si>
  <si>
    <t>Startovní číslo</t>
  </si>
  <si>
    <t>Jméno a příjmení</t>
  </si>
  <si>
    <t>Oddíl</t>
  </si>
  <si>
    <t>Kategorie</t>
  </si>
  <si>
    <t>Race no.</t>
  </si>
  <si>
    <t>Name and Surname</t>
  </si>
  <si>
    <t>Year of birth</t>
  </si>
  <si>
    <t>ITT</t>
  </si>
  <si>
    <t>SCR</t>
  </si>
  <si>
    <t>BOD</t>
  </si>
  <si>
    <t>TTT</t>
  </si>
  <si>
    <t>Veronika BARTONÍKOVÁ</t>
  </si>
  <si>
    <t>ASO DUKLA  BRNO</t>
  </si>
  <si>
    <t>Dagmar HEJHALOVÁ</t>
  </si>
  <si>
    <t>Hanka RUNTOVÁ</t>
  </si>
  <si>
    <t>Barbora PARMOVÁ</t>
  </si>
  <si>
    <t>Kateřina DOSTÁLOVÁ</t>
  </si>
  <si>
    <t>Barbora NĚMCOVÁ</t>
  </si>
  <si>
    <t>Michaela HŘEBAČKOVÁ</t>
  </si>
  <si>
    <t>Adéla VESELKOVÁ</t>
  </si>
  <si>
    <t>Adéla PITTNEROVÁ</t>
  </si>
  <si>
    <t>Nela KAŇKOVSKÁ</t>
  </si>
  <si>
    <t>Adéla PERNICKÁ</t>
  </si>
  <si>
    <t>Kateřina ČERNÁ</t>
  </si>
  <si>
    <t>Martina ŠTEFANOVÁ</t>
  </si>
  <si>
    <t>Adéla MARKOVÁ</t>
  </si>
  <si>
    <t>Anna LALÁKOVÁ</t>
  </si>
  <si>
    <t>Adéla HERMANOVÁ</t>
  </si>
  <si>
    <t>Veronika JADRNÁ</t>
  </si>
  <si>
    <t>Sára HRŮZOVÁ</t>
  </si>
  <si>
    <t>Alice MIKULÁŠKOVÁ</t>
  </si>
  <si>
    <t>Daniela HEZINOVÁ</t>
  </si>
  <si>
    <t>Hanka VIKOVÁ</t>
  </si>
  <si>
    <t>Vendula STRAKATÁ</t>
  </si>
  <si>
    <t>Beata HERMANOVÁ</t>
  </si>
  <si>
    <t>Ema BENEŠOVÁ</t>
  </si>
  <si>
    <t>Emílie JAROŠOVÁ</t>
  </si>
  <si>
    <t>Barbora LAZAROVÁ</t>
  </si>
  <si>
    <t>Tereza GRATZOVÁ</t>
  </si>
  <si>
    <t>Milan KADLEC</t>
  </si>
  <si>
    <t>David ČERVÍČEK</t>
  </si>
  <si>
    <t>Petr VÁVRA</t>
  </si>
  <si>
    <t>Daniel MLEJNEK</t>
  </si>
  <si>
    <t>Adam SEJKOT</t>
  </si>
  <si>
    <t>Štěpán TELECKÝ</t>
  </si>
  <si>
    <t>Martin ČEPEK</t>
  </si>
  <si>
    <t>Marek JELÍNEK</t>
  </si>
  <si>
    <t>Viktor PADĚLEK</t>
  </si>
  <si>
    <t>Filip KULHA</t>
  </si>
  <si>
    <t>Daniel VYSOČAN</t>
  </si>
  <si>
    <t>Štěpán ŠIROKÝ</t>
  </si>
  <si>
    <t>Jakub JANÍČEK</t>
  </si>
  <si>
    <t>Tomáš TITĚRA</t>
  </si>
  <si>
    <t>Jan POŘÍZKA</t>
  </si>
  <si>
    <t>Štěpán FOIST</t>
  </si>
  <si>
    <t>Matyáš BORKOVEC</t>
  </si>
  <si>
    <t>Martin LAMAČ</t>
  </si>
  <si>
    <t>Šimon VANÍČEK</t>
  </si>
  <si>
    <t>Patrik TOMAN</t>
  </si>
  <si>
    <t>David VAŠUT</t>
  </si>
  <si>
    <t>Jakub SVITÁK</t>
  </si>
  <si>
    <t>Matyáš GRYGAR</t>
  </si>
  <si>
    <t>Jaromír KOHOUT</t>
  </si>
  <si>
    <t>Richard KOBR</t>
  </si>
  <si>
    <t>Robert KOBR</t>
  </si>
  <si>
    <t>Miroslav VLČEK</t>
  </si>
  <si>
    <t>Jáchym VLK</t>
  </si>
  <si>
    <t>Jakub RUMPLÍK</t>
  </si>
  <si>
    <t>Matyáš MUROŇ</t>
  </si>
  <si>
    <t>Ivo OPLUŠTIL</t>
  </si>
  <si>
    <t>Vilém VOSTAL</t>
  </si>
  <si>
    <t>Jan HEZINA</t>
  </si>
  <si>
    <t>Jiří ZEDNÍK</t>
  </si>
  <si>
    <t>Václav BOHÁČ</t>
  </si>
  <si>
    <t>David JEŽEK</t>
  </si>
  <si>
    <t>Adam SLOVÁK</t>
  </si>
  <si>
    <t>David PETERKA</t>
  </si>
  <si>
    <t>Tomáš URBÁNEK</t>
  </si>
  <si>
    <t>Petr HLADÍK</t>
  </si>
  <si>
    <t>Adam PEŠEK</t>
  </si>
  <si>
    <t>Vít KOTSCHY</t>
  </si>
  <si>
    <t>Kryštof KRÁL</t>
  </si>
  <si>
    <t>Ondřej JEŘÁBEK</t>
  </si>
  <si>
    <t>Adam BRADÁČ</t>
  </si>
  <si>
    <t>Jan PODAŘIL</t>
  </si>
  <si>
    <t>Tobias DVOŘÁČEK</t>
  </si>
  <si>
    <t>Adam BITTMAN</t>
  </si>
  <si>
    <t>Daniel ŠILHAVÝ</t>
  </si>
  <si>
    <t>Ondřej ŠILHAVÝ</t>
  </si>
  <si>
    <t>Šimon OSIČKA</t>
  </si>
  <si>
    <t>Elen LAZAROVÁ</t>
  </si>
  <si>
    <t>Lukáš RAŠKA</t>
  </si>
  <si>
    <t>Jakub TESAŘÍK</t>
  </si>
  <si>
    <t>Antonín ŽUFÁNEK</t>
  </si>
  <si>
    <t>Nikola JAROŠ</t>
  </si>
  <si>
    <t>Matěj PITÁK</t>
  </si>
  <si>
    <t>Marek BEDNÁŘ</t>
  </si>
  <si>
    <t>Aleš ICHA</t>
  </si>
  <si>
    <t>Jaroslav HUBÁČEK</t>
  </si>
  <si>
    <t>Matyáš BRANČ</t>
  </si>
  <si>
    <t>Matyáš MOKRÝ</t>
  </si>
  <si>
    <t>Dominik JUST</t>
  </si>
  <si>
    <t>Filip RICHTER</t>
  </si>
  <si>
    <t>Štěpán CHALOUPKA</t>
  </si>
  <si>
    <t>Šimon MATĚJEK</t>
  </si>
  <si>
    <t>Matteo LA CARBONARA</t>
  </si>
  <si>
    <t>Jan KRULIŠ</t>
  </si>
  <si>
    <t>Petr KALAUZ</t>
  </si>
  <si>
    <t>Marek PŘENOSIL</t>
  </si>
  <si>
    <t>Tomáš VRÁNA</t>
  </si>
  <si>
    <t>Adam TŘÍSKA</t>
  </si>
  <si>
    <t>Albert RAUSCHERT</t>
  </si>
  <si>
    <t>Adam FRAJBIŠ</t>
  </si>
  <si>
    <t>Ondřej MICHALOVIČ</t>
  </si>
  <si>
    <t>Lukáš LALÁK</t>
  </si>
  <si>
    <t>Tomáš STEJSKAL</t>
  </si>
  <si>
    <t>Matyáš KREJČIŘÍK</t>
  </si>
  <si>
    <t>Tobiáš KALKUS</t>
  </si>
</sst>
</file>

<file path=xl/styles.xml><?xml version="1.0" encoding="utf-8"?>
<styleSheet xmlns="http://schemas.openxmlformats.org/spreadsheetml/2006/main">
  <fonts count="23"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434343"/>
        <bgColor rgb="FF43434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97F7C"/>
        <bgColor indexed="64"/>
      </patternFill>
    </fill>
    <fill>
      <patternFill patternType="solid">
        <fgColor rgb="FFFF0000"/>
        <bgColor rgb="FFF3F3F3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rgb="FF808080"/>
      </top>
      <bottom style="hair">
        <color rgb="FF80808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7" fillId="0" borderId="4" xfId="0" applyFont="1" applyBorder="1"/>
    <xf numFmtId="0" fontId="0" fillId="0" borderId="4" xfId="0" applyBorder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4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12" fillId="4" borderId="0" xfId="0" applyFont="1" applyFill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0" fillId="0" borderId="5" xfId="0" applyFont="1" applyBorder="1" applyAlignment="1">
      <alignment horizontal="center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7" fillId="7" borderId="5" xfId="0" applyFont="1" applyFill="1" applyBorder="1" applyAlignment="1">
      <alignment horizontal="center"/>
    </xf>
    <xf numFmtId="0" fontId="0" fillId="6" borderId="2" xfId="0" applyFill="1" applyBorder="1"/>
    <xf numFmtId="0" fontId="3" fillId="0" borderId="0" xfId="0" applyFont="1"/>
    <xf numFmtId="0" fontId="12" fillId="4" borderId="0" xfId="0" applyFont="1" applyFill="1" applyAlignment="1">
      <alignment horizontal="center" vertical="center" wrapText="1"/>
    </xf>
    <xf numFmtId="0" fontId="0" fillId="8" borderId="6" xfId="0" applyFill="1" applyBorder="1"/>
    <xf numFmtId="0" fontId="7" fillId="9" borderId="0" xfId="0" applyFont="1" applyFill="1" applyAlignment="1">
      <alignment horizontal="center" wrapText="1"/>
    </xf>
    <xf numFmtId="49" fontId="0" fillId="0" borderId="0" xfId="0" applyNumberFormat="1"/>
    <xf numFmtId="49" fontId="12" fillId="4" borderId="0" xfId="0" applyNumberFormat="1" applyFont="1" applyFill="1" applyAlignment="1">
      <alignment wrapText="1"/>
    </xf>
    <xf numFmtId="0" fontId="0" fillId="0" borderId="0" xfId="0"/>
    <xf numFmtId="0" fontId="0" fillId="6" borderId="0" xfId="0" applyFill="1"/>
    <xf numFmtId="0" fontId="0" fillId="10" borderId="0" xfId="0" applyFill="1"/>
    <xf numFmtId="0" fontId="0" fillId="0" borderId="0" xfId="0" applyBorder="1"/>
    <xf numFmtId="0" fontId="12" fillId="4" borderId="0" xfId="0" applyFont="1" applyFill="1" applyBorder="1" applyAlignment="1">
      <alignment wrapText="1"/>
    </xf>
    <xf numFmtId="0" fontId="0" fillId="0" borderId="0" xfId="0" applyFill="1"/>
    <xf numFmtId="0" fontId="15" fillId="5" borderId="0" xfId="1" applyFont="1" applyFill="1" applyBorder="1" applyAlignment="1">
      <alignment horizontal="center" vertical="center"/>
    </xf>
    <xf numFmtId="0" fontId="0" fillId="0" borderId="7" xfId="0" applyBorder="1"/>
    <xf numFmtId="0" fontId="0" fillId="0" borderId="2" xfId="0" applyBorder="1" applyAlignment="1">
      <alignment horizontal="center"/>
    </xf>
    <xf numFmtId="0" fontId="16" fillId="0" borderId="2" xfId="0" applyFont="1" applyBorder="1"/>
    <xf numFmtId="0" fontId="17" fillId="0" borderId="2" xfId="0" applyFont="1" applyBorder="1"/>
    <xf numFmtId="0" fontId="18" fillId="0" borderId="2" xfId="0" applyFont="1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12" fillId="4" borderId="0" xfId="0" applyNumberFormat="1" applyFont="1" applyFill="1" applyAlignment="1">
      <alignment horizontal="center" wrapText="1"/>
    </xf>
    <xf numFmtId="49" fontId="12" fillId="4" borderId="0" xfId="0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right"/>
    </xf>
    <xf numFmtId="49" fontId="11" fillId="4" borderId="0" xfId="0" applyNumberFormat="1" applyFont="1" applyFill="1" applyAlignment="1">
      <alignment wrapText="1"/>
    </xf>
    <xf numFmtId="49" fontId="3" fillId="0" borderId="0" xfId="0" applyNumberFormat="1" applyFont="1" applyAlignment="1">
      <alignment horizontal="center"/>
    </xf>
    <xf numFmtId="0" fontId="11" fillId="4" borderId="0" xfId="0" applyFont="1" applyFill="1" applyAlignment="1">
      <alignment horizontal="center" wrapText="1"/>
    </xf>
    <xf numFmtId="0" fontId="3" fillId="0" borderId="2" xfId="0" applyFon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12" fillId="4" borderId="0" xfId="0" applyFont="1" applyFill="1" applyBorder="1" applyAlignment="1">
      <alignment horizontal="center" wrapText="1"/>
    </xf>
    <xf numFmtId="0" fontId="0" fillId="0" borderId="9" xfId="0" applyBorder="1"/>
    <xf numFmtId="0" fontId="17" fillId="0" borderId="4" xfId="0" applyFont="1" applyBorder="1"/>
    <xf numFmtId="0" fontId="10" fillId="0" borderId="4" xfId="0" applyFont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18" fillId="0" borderId="4" xfId="0" applyFont="1" applyBorder="1"/>
    <xf numFmtId="0" fontId="11" fillId="4" borderId="4" xfId="0" applyFont="1" applyFill="1" applyBorder="1" applyAlignment="1">
      <alignment wrapText="1"/>
    </xf>
    <xf numFmtId="0" fontId="0" fillId="0" borderId="12" xfId="0" applyFill="1" applyBorder="1"/>
    <xf numFmtId="0" fontId="0" fillId="0" borderId="12" xfId="0" applyFill="1" applyBorder="1" applyAlignment="1">
      <alignment horizontal="right"/>
    </xf>
    <xf numFmtId="0" fontId="0" fillId="0" borderId="4" xfId="0" applyFill="1" applyBorder="1"/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10" fillId="0" borderId="10" xfId="0" applyFont="1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5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5" xfId="0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16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0" fillId="0" borderId="24" xfId="0" applyBorder="1"/>
    <xf numFmtId="0" fontId="0" fillId="0" borderId="25" xfId="0" applyBorder="1" applyAlignment="1">
      <alignment horizontal="center"/>
    </xf>
    <xf numFmtId="0" fontId="17" fillId="0" borderId="25" xfId="0" applyFont="1" applyBorder="1"/>
    <xf numFmtId="0" fontId="0" fillId="0" borderId="25" xfId="0" applyBorder="1"/>
    <xf numFmtId="0" fontId="0" fillId="10" borderId="18" xfId="0" applyFill="1" applyBorder="1"/>
    <xf numFmtId="49" fontId="0" fillId="0" borderId="27" xfId="0" applyNumberFormat="1" applyBorder="1"/>
    <xf numFmtId="49" fontId="0" fillId="0" borderId="28" xfId="0" applyNumberFormat="1" applyBorder="1"/>
    <xf numFmtId="49" fontId="0" fillId="0" borderId="29" xfId="0" applyNumberFormat="1" applyBorder="1"/>
    <xf numFmtId="0" fontId="0" fillId="6" borderId="18" xfId="0" applyFill="1" applyBorder="1"/>
    <xf numFmtId="0" fontId="17" fillId="0" borderId="19" xfId="0" applyFont="1" applyBorder="1"/>
    <xf numFmtId="0" fontId="18" fillId="0" borderId="19" xfId="0" applyFont="1" applyBorder="1"/>
    <xf numFmtId="0" fontId="18" fillId="0" borderId="25" xfId="0" applyFont="1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0" fontId="22" fillId="0" borderId="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19" xfId="0" applyFont="1" applyBorder="1"/>
    <xf numFmtId="49" fontId="22" fillId="0" borderId="27" xfId="0" applyNumberFormat="1" applyFont="1" applyBorder="1"/>
    <xf numFmtId="49" fontId="22" fillId="0" borderId="28" xfId="0" applyNumberFormat="1" applyFont="1" applyBorder="1"/>
    <xf numFmtId="0" fontId="22" fillId="0" borderId="25" xfId="0" applyFont="1" applyBorder="1" applyAlignment="1">
      <alignment horizontal="center"/>
    </xf>
    <xf numFmtId="0" fontId="22" fillId="0" borderId="25" xfId="0" applyFont="1" applyBorder="1"/>
    <xf numFmtId="0" fontId="22" fillId="0" borderId="25" xfId="0" applyFont="1" applyBorder="1" applyAlignment="1">
      <alignment horizontal="center" vertical="center"/>
    </xf>
    <xf numFmtId="49" fontId="22" fillId="0" borderId="29" xfId="0" applyNumberFormat="1" applyFont="1" applyBorder="1"/>
    <xf numFmtId="49" fontId="0" fillId="0" borderId="20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1" xfId="0" applyNumberFormat="1" applyBorder="1"/>
    <xf numFmtId="49" fontId="0" fillId="0" borderId="23" xfId="0" applyNumberFormat="1" applyBorder="1"/>
    <xf numFmtId="49" fontId="3" fillId="0" borderId="17" xfId="0" applyNumberFormat="1" applyFont="1" applyBorder="1" applyAlignment="1">
      <alignment horizontal="center"/>
    </xf>
    <xf numFmtId="49" fontId="0" fillId="0" borderId="17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0" fontId="0" fillId="10" borderId="0" xfId="0" applyFill="1" applyBorder="1"/>
    <xf numFmtId="49" fontId="3" fillId="0" borderId="21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0" fillId="11" borderId="18" xfId="0" applyFill="1" applyBorder="1"/>
    <xf numFmtId="0" fontId="17" fillId="0" borderId="30" xfId="0" applyFont="1" applyBorder="1"/>
    <xf numFmtId="0" fontId="17" fillId="0" borderId="16" xfId="0" applyFont="1" applyBorder="1"/>
    <xf numFmtId="0" fontId="0" fillId="11" borderId="0" xfId="0" applyFill="1" applyBorder="1"/>
    <xf numFmtId="0" fontId="22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0" fillId="11" borderId="24" xfId="0" applyFill="1" applyBorder="1"/>
    <xf numFmtId="0" fontId="22" fillId="11" borderId="24" xfId="0" applyFont="1" applyFill="1" applyBorder="1"/>
    <xf numFmtId="0" fontId="22" fillId="11" borderId="18" xfId="0" applyFont="1" applyFill="1" applyBorder="1"/>
    <xf numFmtId="0" fontId="0" fillId="11" borderId="19" xfId="0" applyFill="1" applyBorder="1" applyAlignment="1">
      <alignment horizontal="center"/>
    </xf>
    <xf numFmtId="0" fontId="0" fillId="11" borderId="19" xfId="0" applyFill="1" applyBorder="1"/>
    <xf numFmtId="0" fontId="0" fillId="11" borderId="19" xfId="0" applyFill="1" applyBorder="1" applyAlignment="1">
      <alignment horizontal="center" vertical="center"/>
    </xf>
    <xf numFmtId="49" fontId="0" fillId="11" borderId="20" xfId="0" applyNumberFormat="1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11" borderId="2" xfId="0" applyFill="1" applyBorder="1"/>
    <xf numFmtId="0" fontId="0" fillId="11" borderId="2" xfId="0" applyFill="1" applyBorder="1" applyAlignment="1">
      <alignment horizontal="center" vertical="center"/>
    </xf>
    <xf numFmtId="49" fontId="0" fillId="11" borderId="22" xfId="0" applyNumberFormat="1" applyFill="1" applyBorder="1" applyAlignment="1">
      <alignment horizontal="center"/>
    </xf>
    <xf numFmtId="0" fontId="0" fillId="11" borderId="25" xfId="0" applyFill="1" applyBorder="1" applyAlignment="1">
      <alignment horizontal="center"/>
    </xf>
    <xf numFmtId="0" fontId="0" fillId="11" borderId="25" xfId="0" applyFill="1" applyBorder="1"/>
    <xf numFmtId="49" fontId="0" fillId="11" borderId="31" xfId="0" applyNumberFormat="1" applyFill="1" applyBorder="1" applyAlignment="1">
      <alignment horizontal="center"/>
    </xf>
    <xf numFmtId="0" fontId="22" fillId="0" borderId="24" xfId="0" applyFont="1" applyBorder="1" applyAlignment="1">
      <alignment horizontal="center"/>
    </xf>
    <xf numFmtId="49" fontId="3" fillId="11" borderId="17" xfId="0" applyNumberFormat="1" applyFont="1" applyFill="1" applyBorder="1" applyAlignment="1">
      <alignment horizontal="center"/>
    </xf>
    <xf numFmtId="49" fontId="0" fillId="11" borderId="21" xfId="0" applyNumberForma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2">
    <cellStyle name="normální" xfId="0" builtinId="0"/>
    <cellStyle name="normální 2 2" xfId="1"/>
  </cellStyles>
  <dxfs count="0"/>
  <tableStyles count="0" defaultTableStyle="TableStyleMedium2" defaultPivotStyle="PivotStyleLight16"/>
  <colors>
    <mruColors>
      <color rgb="FFE97F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292100</xdr:colOff>
      <xdr:row>1</xdr:row>
      <xdr:rowOff>63500</xdr:rowOff>
    </xdr:from>
    <xdr:to>
      <xdr:col>6</xdr:col>
      <xdr:colOff>444500</xdr:colOff>
      <xdr:row>9</xdr:row>
      <xdr:rowOff>38100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E0D220FC-B1E2-2A4C-8FA6-4C28695A28E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l="12401" t="14956" r="11211" b="13968"/>
        <a:stretch/>
      </xdr:blipFill>
      <xdr:spPr bwMode="auto">
        <a:xfrm>
          <a:off x="3594100" y="266700"/>
          <a:ext cx="1803400" cy="1600200"/>
        </a:xfrm>
        <a:prstGeom prst="rect">
          <a:avLst/>
        </a:prstGeom>
        <a:ln>
          <a:noFill/>
        </a:ln>
        <a:extLst>
          <a:ext uri="{53640926-AAD7-44D8-BBD7-CCE9431645EC}">
            <a14:shadowObscured xmlns=""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177800</xdr:colOff>
      <xdr:row>1</xdr:row>
      <xdr:rowOff>127000</xdr:rowOff>
    </xdr:from>
    <xdr:to>
      <xdr:col>3</xdr:col>
      <xdr:colOff>698500</xdr:colOff>
      <xdr:row>8</xdr:row>
      <xdr:rowOff>152400</xdr:rowOff>
    </xdr:to>
    <xdr:pic>
      <xdr:nvPicPr>
        <xdr:cNvPr id="3" name="Obrázek 2" descr="Obsah obrázku text&#10;&#10;Popis byl vytvořen automaticky">
          <a:extLst>
            <a:ext uri="{FF2B5EF4-FFF2-40B4-BE49-F238E27FC236}">
              <a16:creationId xmlns="" xmlns:a16="http://schemas.microsoft.com/office/drawing/2014/main" id="{DF01CAF4-98BF-8543-B806-A8C2215A7F2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330200"/>
          <a:ext cx="2997200" cy="1447800"/>
        </a:xfrm>
        <a:prstGeom prst="rect">
          <a:avLst/>
        </a:prstGeom>
      </xdr:spPr>
    </xdr:pic>
    <xdr:clientData/>
  </xdr:twoCellAnchor>
  <xdr:twoCellAnchor editAs="oneCell">
    <xdr:from>
      <xdr:col>2</xdr:col>
      <xdr:colOff>444500</xdr:colOff>
      <xdr:row>9</xdr:row>
      <xdr:rowOff>114300</xdr:rowOff>
    </xdr:from>
    <xdr:to>
      <xdr:col>4</xdr:col>
      <xdr:colOff>546100</xdr:colOff>
      <xdr:row>18</xdr:row>
      <xdr:rowOff>38100</xdr:rowOff>
    </xdr:to>
    <xdr:pic>
      <xdr:nvPicPr>
        <xdr:cNvPr id="4" name="Obrázek 3" descr="Home - TJ FAVORIT BRNO">
          <a:extLst>
            <a:ext uri="{FF2B5EF4-FFF2-40B4-BE49-F238E27FC236}">
              <a16:creationId xmlns="" xmlns:a16="http://schemas.microsoft.com/office/drawing/2014/main" id="{F80DFEBE-7EE2-2F4E-9B58-B743CD65B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0" y="1943100"/>
          <a:ext cx="1752600" cy="1752600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622300</xdr:colOff>
      <xdr:row>30</xdr:row>
      <xdr:rowOff>127000</xdr:rowOff>
    </xdr:from>
    <xdr:to>
      <xdr:col>5</xdr:col>
      <xdr:colOff>304800</xdr:colOff>
      <xdr:row>45</xdr:row>
      <xdr:rowOff>38100</xdr:rowOff>
    </xdr:to>
    <xdr:pic>
      <xdr:nvPicPr>
        <xdr:cNvPr id="5" name="Obrázek 4">
          <a:extLst>
            <a:ext uri="{FF2B5EF4-FFF2-40B4-BE49-F238E27FC236}">
              <a16:creationId xmlns="" xmlns:a16="http://schemas.microsoft.com/office/drawing/2014/main" id="{93A27150-CC1E-4140-8BDF-841515B0BC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47800" y="6692900"/>
          <a:ext cx="2984500" cy="295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1:G29"/>
  <sheetViews>
    <sheetView topLeftCell="A18" zoomScaleNormal="100" workbookViewId="0">
      <selection activeCell="A21" sqref="A21:G26"/>
    </sheetView>
  </sheetViews>
  <sheetFormatPr defaultColWidth="11" defaultRowHeight="15.75"/>
  <sheetData>
    <row r="21" spans="1:7" ht="31.5">
      <c r="A21" s="169" t="s">
        <v>0</v>
      </c>
      <c r="B21" s="169"/>
      <c r="C21" s="169"/>
      <c r="D21" s="169"/>
      <c r="E21" s="169"/>
      <c r="F21" s="169"/>
      <c r="G21" s="169"/>
    </row>
    <row r="23" spans="1:7" ht="26.25">
      <c r="A23" s="170" t="s">
        <v>1</v>
      </c>
      <c r="B23" s="170"/>
      <c r="C23" s="170"/>
      <c r="D23" s="170"/>
      <c r="E23" s="170"/>
      <c r="F23" s="170"/>
      <c r="G23" s="170"/>
    </row>
    <row r="26" spans="1:7" ht="27.95" customHeight="1">
      <c r="A26" s="170" t="s">
        <v>2</v>
      </c>
      <c r="B26" s="170"/>
      <c r="C26" s="170"/>
      <c r="D26" s="170"/>
      <c r="E26" s="170"/>
      <c r="F26" s="170"/>
      <c r="G26" s="170"/>
    </row>
    <row r="29" spans="1:7">
      <c r="A29" s="171" t="s">
        <v>3</v>
      </c>
      <c r="B29" s="171"/>
      <c r="C29" s="171"/>
      <c r="D29" s="171"/>
      <c r="E29" s="171"/>
      <c r="F29" s="171"/>
      <c r="G29" s="171"/>
    </row>
  </sheetData>
  <mergeCells count="4">
    <mergeCell ref="A21:G21"/>
    <mergeCell ref="A23:G23"/>
    <mergeCell ref="A26:G26"/>
    <mergeCell ref="A29:G29"/>
  </mergeCells>
  <pageMargins left="0.7" right="0.7" top="0.78740157499999996" bottom="0.78740157499999996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23"/>
  <sheetViews>
    <sheetView topLeftCell="D1" zoomScale="164" workbookViewId="0">
      <selection activeCell="AM11" sqref="AM11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2.125" style="2" bestFit="1" customWidth="1"/>
    <col min="4" max="4" width="23.625" style="2" customWidth="1"/>
    <col min="5" max="5" width="22.375" style="2" customWidth="1"/>
    <col min="6" max="6" width="8.625" style="2" hidden="1" customWidth="1"/>
    <col min="7" max="7" width="10.625" style="2" customWidth="1"/>
    <col min="8" max="9" width="10.125" style="2" customWidth="1"/>
    <col min="10" max="10" width="10.125" style="2" hidden="1" customWidth="1"/>
    <col min="11" max="11" width="10.875" style="2" hidden="1" customWidth="1"/>
    <col min="12" max="31" width="5" style="2" hidden="1" customWidth="1"/>
    <col min="32" max="36" width="0" style="2" hidden="1" customWidth="1"/>
    <col min="37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8" t="s">
        <v>41</v>
      </c>
      <c r="B6" s="178"/>
      <c r="C6" s="178"/>
      <c r="D6" s="178"/>
      <c r="E6" s="178"/>
      <c r="F6" s="178"/>
      <c r="G6" s="178"/>
      <c r="H6" s="178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36</v>
      </c>
      <c r="C8" s="45">
        <v>10047282935</v>
      </c>
      <c r="D8" s="47" t="s">
        <v>43</v>
      </c>
      <c r="E8" s="47" t="s">
        <v>44</v>
      </c>
      <c r="F8" s="45"/>
      <c r="G8" s="45" t="s">
        <v>401</v>
      </c>
      <c r="H8" s="27">
        <v>34</v>
      </c>
      <c r="I8" s="15"/>
      <c r="J8" s="28"/>
      <c r="K8" s="29"/>
      <c r="L8" s="30" t="str">
        <f>IFERROR(VLOOKUP(#REF!,L$2:$AF$5,MAX($L$6:$AE$6)+2-L$6,0)*L$7,"")</f>
        <v/>
      </c>
      <c r="M8" s="30" t="str">
        <f>IFERROR(VLOOKUP(#REF!,M$2:$AF$5,MAX($L$6:$AE$6)+2-M$6,0)*M$7,"")</f>
        <v/>
      </c>
      <c r="N8" s="30" t="str">
        <f>IFERROR(VLOOKUP(#REF!,N$2:$AF$5,MAX($L$6:$AE$6)+2-N$6,0)*N$7,"")</f>
        <v/>
      </c>
      <c r="O8" s="30" t="str">
        <f>IFERROR(VLOOKUP(#REF!,O$2:$AF$5,MAX($L$6:$AE$6)+2-O$6,0)*O$7,"")</f>
        <v/>
      </c>
      <c r="P8" s="30" t="str">
        <f>IFERROR(VLOOKUP(#REF!,P$2:$AF$5,MAX($L$6:$AE$6)+2-P$6,0)*P$7,"")</f>
        <v/>
      </c>
      <c r="Q8" s="30" t="str">
        <f>IFERROR(VLOOKUP(#REF!,Q$2:$AF$5,MAX($L$6:$AE$6)+2-Q$6,0)*Q$7,"")</f>
        <v/>
      </c>
      <c r="R8" s="30" t="str">
        <f>IFERROR(VLOOKUP(#REF!,R$2:$AF$5,MAX($L$6:$AE$6)+2-R$6,0)*R$7,"")</f>
        <v/>
      </c>
      <c r="S8" s="30" t="str">
        <f>IFERROR(VLOOKUP(#REF!,S$2:$AF$5,MAX($L$6:$AE$6)+2-S$6,0)*S$7,"")</f>
        <v/>
      </c>
      <c r="T8" s="30" t="str">
        <f>IFERROR(VLOOKUP(#REF!,T$2:$AF$5,MAX($L$6:$AE$6)+2-T$6,0)*T$7,"")</f>
        <v/>
      </c>
      <c r="U8" s="30" t="str">
        <f>IFERROR(VLOOKUP(#REF!,U$2:$AF$5,MAX($L$6:$AE$6)+2-U$6,0)*U$7,"")</f>
        <v/>
      </c>
      <c r="V8" s="30" t="str">
        <f>IFERROR(VLOOKUP(#REF!,V$2:$AF$5,MAX($L$6:$AE$6)+2-V$6,0)*V$7,"")</f>
        <v/>
      </c>
      <c r="W8" s="30" t="str">
        <f>IFERROR(VLOOKUP(#REF!,W$2:$AF$5,MAX($L$6:$AE$6)+2-W$6,0)*W$7,"")</f>
        <v/>
      </c>
      <c r="X8" s="30" t="str">
        <f>IFERROR(VLOOKUP(#REF!,X$2:$AF$5,MAX($L$6:$AE$6)+2-X$6,0)*X$7,"")</f>
        <v/>
      </c>
      <c r="Y8" s="30" t="str">
        <f>IFERROR(VLOOKUP(#REF!,Y$2:$AF$5,MAX($L$6:$AE$6)+2-Y$6,0)*Y$7,"")</f>
        <v/>
      </c>
      <c r="Z8" s="30" t="str">
        <f>IFERROR(VLOOKUP(#REF!,Z$2:$AF$5,MAX($L$6:$AE$6)+2-Z$6,0)*Z$7,"")</f>
        <v/>
      </c>
      <c r="AA8" s="30" t="str">
        <f>IFERROR(VLOOKUP(#REF!,AA$2:$AF$5,MAX($L$6:$AE$6)+2-AA$6,0)*AA$7,"")</f>
        <v/>
      </c>
      <c r="AB8" s="30" t="str">
        <f>IFERROR(VLOOKUP(#REF!,AB$2:$AF$5,MAX($L$6:$AE$6)+2-AB$6,0)*AB$7,"")</f>
        <v/>
      </c>
      <c r="AC8" s="30" t="str">
        <f>IFERROR(VLOOKUP(#REF!,AC$2:$AF$5,MAX($L$6:$AE$6)+2-AC$6,0)*AC$7,"")</f>
        <v/>
      </c>
      <c r="AD8" s="30" t="str">
        <f>IFERROR(VLOOKUP(#REF!,AD$2:$AF$5,MAX($L$6:$AE$6)+2-AD$6,0)*AD$7,"")</f>
        <v/>
      </c>
      <c r="AE8" s="30" t="str">
        <f>IFERROR(VLOOKUP(#REF!,AE$2:$AF$5,MAX($L$6:$AE$6)+2-AE$6,0)*AE$7,"")</f>
        <v/>
      </c>
      <c r="AF8" s="33" t="str">
        <f>IFERROR(VLOOKUP(#REF!,AH:AI,2,0),"")</f>
        <v/>
      </c>
      <c r="AG8" s="93"/>
      <c r="AH8" s="90"/>
      <c r="AI8" s="90">
        <v>1</v>
      </c>
    </row>
    <row r="9" spans="1:35">
      <c r="A9" s="24" t="s">
        <v>31</v>
      </c>
      <c r="B9" s="45">
        <v>30</v>
      </c>
      <c r="C9" s="45">
        <v>10047208769</v>
      </c>
      <c r="D9" s="6" t="s">
        <v>58</v>
      </c>
      <c r="E9" s="6" t="s">
        <v>20</v>
      </c>
      <c r="F9" s="45"/>
      <c r="G9" s="45" t="s">
        <v>401</v>
      </c>
      <c r="H9" s="27">
        <v>14</v>
      </c>
      <c r="I9" s="15"/>
      <c r="J9" s="28"/>
      <c r="K9" s="29"/>
      <c r="L9" s="30" t="str">
        <f>IFERROR(VLOOKUP(#REF!,L$2:$AF$5,MAX($L$6:$AE$6)+2-L$6,0)*L$7,"")</f>
        <v/>
      </c>
      <c r="M9" s="30" t="str">
        <f>IFERROR(VLOOKUP(#REF!,M$2:$AF$5,MAX($L$6:$AE$6)+2-M$6,0)*M$7,"")</f>
        <v/>
      </c>
      <c r="N9" s="30" t="str">
        <f>IFERROR(VLOOKUP(#REF!,N$2:$AF$5,MAX($L$6:$AE$6)+2-N$6,0)*N$7,"")</f>
        <v/>
      </c>
      <c r="O9" s="30" t="str">
        <f>IFERROR(VLOOKUP(#REF!,O$2:$AF$5,MAX($L$6:$AE$6)+2-O$6,0)*O$7,"")</f>
        <v/>
      </c>
      <c r="P9" s="30" t="str">
        <f>IFERROR(VLOOKUP(#REF!,P$2:$AF$5,MAX($L$6:$AE$6)+2-P$6,0)*P$7,"")</f>
        <v/>
      </c>
      <c r="Q9" s="30" t="str">
        <f>IFERROR(VLOOKUP(#REF!,Q$2:$AF$5,MAX($L$6:$AE$6)+2-Q$6,0)*Q$7,"")</f>
        <v/>
      </c>
      <c r="R9" s="30" t="str">
        <f>IFERROR(VLOOKUP(#REF!,R$2:$AF$5,MAX($L$6:$AE$6)+2-R$6,0)*R$7,"")</f>
        <v/>
      </c>
      <c r="S9" s="30" t="str">
        <f>IFERROR(VLOOKUP(#REF!,S$2:$AF$5,MAX($L$6:$AE$6)+2-S$6,0)*S$7,"")</f>
        <v/>
      </c>
      <c r="T9" s="30" t="str">
        <f>IFERROR(VLOOKUP(#REF!,T$2:$AF$5,MAX($L$6:$AE$6)+2-T$6,0)*T$7,"")</f>
        <v/>
      </c>
      <c r="U9" s="30" t="str">
        <f>IFERROR(VLOOKUP(#REF!,U$2:$AF$5,MAX($L$6:$AE$6)+2-U$6,0)*U$7,"")</f>
        <v/>
      </c>
      <c r="V9" s="30" t="str">
        <f>IFERROR(VLOOKUP(#REF!,V$2:$AF$5,MAX($L$6:$AE$6)+2-V$6,0)*V$7,"")</f>
        <v/>
      </c>
      <c r="W9" s="30" t="str">
        <f>IFERROR(VLOOKUP(#REF!,W$2:$AF$5,MAX($L$6:$AE$6)+2-W$6,0)*W$7,"")</f>
        <v/>
      </c>
      <c r="X9" s="30" t="str">
        <f>IFERROR(VLOOKUP(#REF!,X$2:$AF$5,MAX($L$6:$AE$6)+2-X$6,0)*X$7,"")</f>
        <v/>
      </c>
      <c r="Y9" s="30" t="str">
        <f>IFERROR(VLOOKUP(#REF!,Y$2:$AF$5,MAX($L$6:$AE$6)+2-Y$6,0)*Y$7,"")</f>
        <v/>
      </c>
      <c r="Z9" s="30" t="str">
        <f>IFERROR(VLOOKUP(#REF!,Z$2:$AF$5,MAX($L$6:$AE$6)+2-Z$6,0)*Z$7,"")</f>
        <v/>
      </c>
      <c r="AA9" s="30" t="str">
        <f>IFERROR(VLOOKUP(#REF!,AA$2:$AF$5,MAX($L$6:$AE$6)+2-AA$6,0)*AA$7,"")</f>
        <v/>
      </c>
      <c r="AB9" s="30" t="str">
        <f>IFERROR(VLOOKUP(#REF!,AB$2:$AF$5,MAX($L$6:$AE$6)+2-AB$6,0)*AB$7,"")</f>
        <v/>
      </c>
      <c r="AC9" s="30" t="str">
        <f>IFERROR(VLOOKUP(#REF!,AC$2:$AF$5,MAX($L$6:$AE$6)+2-AC$6,0)*AC$7,"")</f>
        <v/>
      </c>
      <c r="AD9" s="30" t="str">
        <f>IFERROR(VLOOKUP(#REF!,AD$2:$AF$5,MAX($L$6:$AE$6)+2-AD$6,0)*AD$7,"")</f>
        <v/>
      </c>
      <c r="AE9" s="30" t="str">
        <f>IFERROR(VLOOKUP(#REF!,AE$2:$AF$5,MAX($L$6:$AE$6)+2-AE$6,0)*AE$7,"")</f>
        <v/>
      </c>
      <c r="AF9" s="33" t="str">
        <f>IFERROR(VLOOKUP(#REF!,AH:AI,2,0),"")</f>
        <v/>
      </c>
      <c r="AG9" s="93"/>
      <c r="AH9" s="90"/>
      <c r="AI9" s="90">
        <v>2</v>
      </c>
    </row>
    <row r="10" spans="1:35">
      <c r="A10" s="24" t="s">
        <v>35</v>
      </c>
      <c r="B10" s="45">
        <v>34</v>
      </c>
      <c r="C10" s="45">
        <v>10047309914</v>
      </c>
      <c r="D10" s="6" t="s">
        <v>46</v>
      </c>
      <c r="E10" s="6" t="s">
        <v>47</v>
      </c>
      <c r="F10" s="45"/>
      <c r="G10" s="45" t="s">
        <v>401</v>
      </c>
      <c r="H10" s="27">
        <v>14</v>
      </c>
      <c r="I10" s="15"/>
      <c r="J10" s="28"/>
      <c r="K10" s="29"/>
      <c r="L10" s="30" t="str">
        <f>IFERROR(VLOOKUP(#REF!,L$2:$AF$5,MAX($L$6:$AE$6)+2-L$6,0)*L$7,"")</f>
        <v/>
      </c>
      <c r="M10" s="30" t="str">
        <f>IFERROR(VLOOKUP(#REF!,M$2:$AF$5,MAX($L$6:$AE$6)+2-M$6,0)*M$7,"")</f>
        <v/>
      </c>
      <c r="N10" s="30" t="str">
        <f>IFERROR(VLOOKUP(#REF!,N$2:$AF$5,MAX($L$6:$AE$6)+2-N$6,0)*N$7,"")</f>
        <v/>
      </c>
      <c r="O10" s="30" t="str">
        <f>IFERROR(VLOOKUP(#REF!,O$2:$AF$5,MAX($L$6:$AE$6)+2-O$6,0)*O$7,"")</f>
        <v/>
      </c>
      <c r="P10" s="30" t="str">
        <f>IFERROR(VLOOKUP(#REF!,P$2:$AF$5,MAX($L$6:$AE$6)+2-P$6,0)*P$7,"")</f>
        <v/>
      </c>
      <c r="Q10" s="30" t="str">
        <f>IFERROR(VLOOKUP(#REF!,Q$2:$AF$5,MAX($L$6:$AE$6)+2-Q$6,0)*Q$7,"")</f>
        <v/>
      </c>
      <c r="R10" s="30" t="str">
        <f>IFERROR(VLOOKUP(#REF!,R$2:$AF$5,MAX($L$6:$AE$6)+2-R$6,0)*R$7,"")</f>
        <v/>
      </c>
      <c r="S10" s="30" t="str">
        <f>IFERROR(VLOOKUP(#REF!,S$2:$AF$5,MAX($L$6:$AE$6)+2-S$6,0)*S$7,"")</f>
        <v/>
      </c>
      <c r="T10" s="30" t="str">
        <f>IFERROR(VLOOKUP(#REF!,T$2:$AF$5,MAX($L$6:$AE$6)+2-T$6,0)*T$7,"")</f>
        <v/>
      </c>
      <c r="U10" s="30" t="str">
        <f>IFERROR(VLOOKUP(#REF!,U$2:$AF$5,MAX($L$6:$AE$6)+2-U$6,0)*U$7,"")</f>
        <v/>
      </c>
      <c r="V10" s="30" t="str">
        <f>IFERROR(VLOOKUP(#REF!,V$2:$AF$5,MAX($L$6:$AE$6)+2-V$6,0)*V$7,"")</f>
        <v/>
      </c>
      <c r="W10" s="30" t="str">
        <f>IFERROR(VLOOKUP(#REF!,W$2:$AF$5,MAX($L$6:$AE$6)+2-W$6,0)*W$7,"")</f>
        <v/>
      </c>
      <c r="X10" s="30" t="str">
        <f>IFERROR(VLOOKUP(#REF!,X$2:$AF$5,MAX($L$6:$AE$6)+2-X$6,0)*X$7,"")</f>
        <v/>
      </c>
      <c r="Y10" s="30" t="str">
        <f>IFERROR(VLOOKUP(#REF!,Y$2:$AF$5,MAX($L$6:$AE$6)+2-Y$6,0)*Y$7,"")</f>
        <v/>
      </c>
      <c r="Z10" s="30" t="str">
        <f>IFERROR(VLOOKUP(#REF!,Z$2:$AF$5,MAX($L$6:$AE$6)+2-Z$6,0)*Z$7,"")</f>
        <v/>
      </c>
      <c r="AA10" s="30" t="str">
        <f>IFERROR(VLOOKUP(#REF!,AA$2:$AF$5,MAX($L$6:$AE$6)+2-AA$6,0)*AA$7,"")</f>
        <v/>
      </c>
      <c r="AB10" s="30" t="str">
        <f>IFERROR(VLOOKUP(#REF!,AB$2:$AF$5,MAX($L$6:$AE$6)+2-AB$6,0)*AB$7,"")</f>
        <v/>
      </c>
      <c r="AC10" s="30" t="str">
        <f>IFERROR(VLOOKUP(#REF!,AC$2:$AF$5,MAX($L$6:$AE$6)+2-AC$6,0)*AC$7,"")</f>
        <v/>
      </c>
      <c r="AD10" s="30" t="str">
        <f>IFERROR(VLOOKUP(#REF!,AD$2:$AF$5,MAX($L$6:$AE$6)+2-AD$6,0)*AD$7,"")</f>
        <v/>
      </c>
      <c r="AE10" s="30" t="str">
        <f>IFERROR(VLOOKUP(#REF!,AE$2:$AF$5,MAX($L$6:$AE$6)+2-AE$6,0)*AE$7,"")</f>
        <v/>
      </c>
      <c r="AF10" s="33" t="str">
        <f>IFERROR(VLOOKUP(#REF!,AH:AI,2,0),"")</f>
        <v/>
      </c>
      <c r="AG10" s="93"/>
      <c r="AH10" s="90"/>
      <c r="AI10" s="90">
        <v>3</v>
      </c>
    </row>
    <row r="11" spans="1:35">
      <c r="A11" s="24" t="s">
        <v>38</v>
      </c>
      <c r="B11" s="45">
        <v>31</v>
      </c>
      <c r="C11" s="45">
        <v>10047448643</v>
      </c>
      <c r="D11" s="6" t="s">
        <v>51</v>
      </c>
      <c r="E11" s="6" t="s">
        <v>52</v>
      </c>
      <c r="F11" s="45"/>
      <c r="G11" s="45" t="s">
        <v>401</v>
      </c>
      <c r="H11" s="27">
        <v>17</v>
      </c>
      <c r="I11" s="15"/>
      <c r="J11" s="28"/>
      <c r="K11" s="29"/>
      <c r="L11" s="30" t="str">
        <f>IFERROR(VLOOKUP(#REF!,L$2:$AF$5,MAX($L$6:$AE$6)+2-L$6,0)*L$7,"")</f>
        <v/>
      </c>
      <c r="M11" s="30" t="str">
        <f>IFERROR(VLOOKUP(#REF!,M$2:$AF$5,MAX($L$6:$AE$6)+2-M$6,0)*M$7,"")</f>
        <v/>
      </c>
      <c r="N11" s="30" t="str">
        <f>IFERROR(VLOOKUP(#REF!,N$2:$AF$5,MAX($L$6:$AE$6)+2-N$6,0)*N$7,"")</f>
        <v/>
      </c>
      <c r="O11" s="30" t="str">
        <f>IFERROR(VLOOKUP(#REF!,O$2:$AF$5,MAX($L$6:$AE$6)+2-O$6,0)*O$7,"")</f>
        <v/>
      </c>
      <c r="P11" s="30" t="str">
        <f>IFERROR(VLOOKUP(#REF!,P$2:$AF$5,MAX($L$6:$AE$6)+2-P$6,0)*P$7,"")</f>
        <v/>
      </c>
      <c r="Q11" s="30" t="str">
        <f>IFERROR(VLOOKUP(#REF!,Q$2:$AF$5,MAX($L$6:$AE$6)+2-Q$6,0)*Q$7,"")</f>
        <v/>
      </c>
      <c r="R11" s="30" t="str">
        <f>IFERROR(VLOOKUP(#REF!,R$2:$AF$5,MAX($L$6:$AE$6)+2-R$6,0)*R$7,"")</f>
        <v/>
      </c>
      <c r="S11" s="30" t="str">
        <f>IFERROR(VLOOKUP(#REF!,S$2:$AF$5,MAX($L$6:$AE$6)+2-S$6,0)*S$7,"")</f>
        <v/>
      </c>
      <c r="T11" s="30" t="str">
        <f>IFERROR(VLOOKUP(#REF!,T$2:$AF$5,MAX($L$6:$AE$6)+2-T$6,0)*T$7,"")</f>
        <v/>
      </c>
      <c r="U11" s="30" t="str">
        <f>IFERROR(VLOOKUP(#REF!,U$2:$AF$5,MAX($L$6:$AE$6)+2-U$6,0)*U$7,"")</f>
        <v/>
      </c>
      <c r="V11" s="30" t="str">
        <f>IFERROR(VLOOKUP(#REF!,V$2:$AF$5,MAX($L$6:$AE$6)+2-V$6,0)*V$7,"")</f>
        <v/>
      </c>
      <c r="W11" s="30" t="str">
        <f>IFERROR(VLOOKUP(#REF!,W$2:$AF$5,MAX($L$6:$AE$6)+2-W$6,0)*W$7,"")</f>
        <v/>
      </c>
      <c r="X11" s="30" t="str">
        <f>IFERROR(VLOOKUP(#REF!,X$2:$AF$5,MAX($L$6:$AE$6)+2-X$6,0)*X$7,"")</f>
        <v/>
      </c>
      <c r="Y11" s="30" t="str">
        <f>IFERROR(VLOOKUP(#REF!,Y$2:$AF$5,MAX($L$6:$AE$6)+2-Y$6,0)*Y$7,"")</f>
        <v/>
      </c>
      <c r="Z11" s="30" t="str">
        <f>IFERROR(VLOOKUP(#REF!,Z$2:$AF$5,MAX($L$6:$AE$6)+2-Z$6,0)*Z$7,"")</f>
        <v/>
      </c>
      <c r="AA11" s="30" t="str">
        <f>IFERROR(VLOOKUP(#REF!,AA$2:$AF$5,MAX($L$6:$AE$6)+2-AA$6,0)*AA$7,"")</f>
        <v/>
      </c>
      <c r="AB11" s="30" t="str">
        <f>IFERROR(VLOOKUP(#REF!,AB$2:$AF$5,MAX($L$6:$AE$6)+2-AB$6,0)*AB$7,"")</f>
        <v/>
      </c>
      <c r="AC11" s="30" t="str">
        <f>IFERROR(VLOOKUP(#REF!,AC$2:$AF$5,MAX($L$6:$AE$6)+2-AC$6,0)*AC$7,"")</f>
        <v/>
      </c>
      <c r="AD11" s="30" t="str">
        <f>IFERROR(VLOOKUP(#REF!,AD$2:$AF$5,MAX($L$6:$AE$6)+2-AD$6,0)*AD$7,"")</f>
        <v/>
      </c>
      <c r="AE11" s="30" t="str">
        <f>IFERROR(VLOOKUP(#REF!,AE$2:$AF$5,MAX($L$6:$AE$6)+2-AE$6,0)*AE$7,"")</f>
        <v/>
      </c>
      <c r="AF11" s="33" t="str">
        <f>IFERROR(VLOOKUP(#REF!,AH:AI,2,0),"")</f>
        <v/>
      </c>
      <c r="AG11" s="93"/>
      <c r="AH11" s="90"/>
      <c r="AI11" s="90">
        <v>4</v>
      </c>
    </row>
    <row r="12" spans="1:35">
      <c r="A12" s="24" t="s">
        <v>60</v>
      </c>
      <c r="B12" s="45">
        <v>32</v>
      </c>
      <c r="C12" s="45">
        <v>10047403981</v>
      </c>
      <c r="D12" s="6" t="s">
        <v>49</v>
      </c>
      <c r="E12" s="6" t="s">
        <v>29</v>
      </c>
      <c r="F12" s="45"/>
      <c r="G12" s="45" t="s">
        <v>401</v>
      </c>
      <c r="H12" s="27">
        <v>7</v>
      </c>
      <c r="I12" s="15"/>
      <c r="J12" s="28"/>
      <c r="K12" s="29"/>
      <c r="L12" s="30" t="str">
        <f>IFERROR(VLOOKUP(#REF!,L$2:$AF$5,MAX($L$6:$AE$6)+2-L$6,0)*L$7,"")</f>
        <v/>
      </c>
      <c r="M12" s="30" t="str">
        <f>IFERROR(VLOOKUP(#REF!,M$2:$AF$5,MAX($L$6:$AE$6)+2-M$6,0)*M$7,"")</f>
        <v/>
      </c>
      <c r="N12" s="30" t="str">
        <f>IFERROR(VLOOKUP(#REF!,N$2:$AF$5,MAX($L$6:$AE$6)+2-N$6,0)*N$7,"")</f>
        <v/>
      </c>
      <c r="O12" s="30" t="str">
        <f>IFERROR(VLOOKUP(#REF!,O$2:$AF$5,MAX($L$6:$AE$6)+2-O$6,0)*O$7,"")</f>
        <v/>
      </c>
      <c r="P12" s="30" t="str">
        <f>IFERROR(VLOOKUP(#REF!,P$2:$AF$5,MAX($L$6:$AE$6)+2-P$6,0)*P$7,"")</f>
        <v/>
      </c>
      <c r="Q12" s="30" t="str">
        <f>IFERROR(VLOOKUP(#REF!,Q$2:$AF$5,MAX($L$6:$AE$6)+2-Q$6,0)*Q$7,"")</f>
        <v/>
      </c>
      <c r="R12" s="30" t="str">
        <f>IFERROR(VLOOKUP(#REF!,R$2:$AF$5,MAX($L$6:$AE$6)+2-R$6,0)*R$7,"")</f>
        <v/>
      </c>
      <c r="S12" s="30" t="str">
        <f>IFERROR(VLOOKUP(#REF!,S$2:$AF$5,MAX($L$6:$AE$6)+2-S$6,0)*S$7,"")</f>
        <v/>
      </c>
      <c r="T12" s="30" t="str">
        <f>IFERROR(VLOOKUP(#REF!,T$2:$AF$5,MAX($L$6:$AE$6)+2-T$6,0)*T$7,"")</f>
        <v/>
      </c>
      <c r="U12" s="30" t="str">
        <f>IFERROR(VLOOKUP(#REF!,U$2:$AF$5,MAX($L$6:$AE$6)+2-U$6,0)*U$7,"")</f>
        <v/>
      </c>
      <c r="V12" s="30" t="str">
        <f>IFERROR(VLOOKUP(#REF!,V$2:$AF$5,MAX($L$6:$AE$6)+2-V$6,0)*V$7,"")</f>
        <v/>
      </c>
      <c r="W12" s="30" t="str">
        <f>IFERROR(VLOOKUP(#REF!,W$2:$AF$5,MAX($L$6:$AE$6)+2-W$6,0)*W$7,"")</f>
        <v/>
      </c>
      <c r="X12" s="30" t="str">
        <f>IFERROR(VLOOKUP(#REF!,X$2:$AF$5,MAX($L$6:$AE$6)+2-X$6,0)*X$7,"")</f>
        <v/>
      </c>
      <c r="Y12" s="30" t="str">
        <f>IFERROR(VLOOKUP(#REF!,Y$2:$AF$5,MAX($L$6:$AE$6)+2-Y$6,0)*Y$7,"")</f>
        <v/>
      </c>
      <c r="Z12" s="30" t="str">
        <f>IFERROR(VLOOKUP(#REF!,Z$2:$AF$5,MAX($L$6:$AE$6)+2-Z$6,0)*Z$7,"")</f>
        <v/>
      </c>
      <c r="AA12" s="30" t="str">
        <f>IFERROR(VLOOKUP(#REF!,AA$2:$AF$5,MAX($L$6:$AE$6)+2-AA$6,0)*AA$7,"")</f>
        <v/>
      </c>
      <c r="AB12" s="30" t="str">
        <f>IFERROR(VLOOKUP(#REF!,AB$2:$AF$5,MAX($L$6:$AE$6)+2-AB$6,0)*AB$7,"")</f>
        <v/>
      </c>
      <c r="AC12" s="30" t="str">
        <f>IFERROR(VLOOKUP(#REF!,AC$2:$AF$5,MAX($L$6:$AE$6)+2-AC$6,0)*AC$7,"")</f>
        <v/>
      </c>
      <c r="AD12" s="30" t="str">
        <f>IFERROR(VLOOKUP(#REF!,AD$2:$AF$5,MAX($L$6:$AE$6)+2-AD$6,0)*AD$7,"")</f>
        <v/>
      </c>
      <c r="AE12" s="30" t="str">
        <f>IFERROR(VLOOKUP(#REF!,AE$2:$AF$5,MAX($L$6:$AE$6)+2-AE$6,0)*AE$7,"")</f>
        <v/>
      </c>
      <c r="AF12" s="33" t="str">
        <f>IFERROR(VLOOKUP(#REF!,AH:AI,2,0),"")</f>
        <v/>
      </c>
      <c r="AG12" s="93"/>
      <c r="AH12" s="90"/>
      <c r="AI12" s="90">
        <v>5</v>
      </c>
    </row>
    <row r="13" spans="1:35">
      <c r="A13" s="24"/>
      <c r="B13" s="45">
        <v>33</v>
      </c>
      <c r="C13" s="45">
        <v>10047279804</v>
      </c>
      <c r="D13" s="6" t="s">
        <v>402</v>
      </c>
      <c r="E13" s="6" t="s">
        <v>286</v>
      </c>
      <c r="F13" s="45"/>
      <c r="G13" s="45" t="s">
        <v>401</v>
      </c>
      <c r="H13" s="27" t="s">
        <v>385</v>
      </c>
      <c r="I13" s="15"/>
      <c r="J13" s="28"/>
      <c r="K13" s="29"/>
      <c r="L13" s="30" t="str">
        <f>IFERROR(VLOOKUP(#REF!,L$2:$AF$5,MAX($L$6:$AE$6)+2-L$6,0)*L$7,"")</f>
        <v/>
      </c>
      <c r="M13" s="30" t="str">
        <f>IFERROR(VLOOKUP(#REF!,M$2:$AF$5,MAX($L$6:$AE$6)+2-M$6,0)*M$7,"")</f>
        <v/>
      </c>
      <c r="N13" s="30" t="str">
        <f>IFERROR(VLOOKUP(#REF!,N$2:$AF$5,MAX($L$6:$AE$6)+2-N$6,0)*N$7,"")</f>
        <v/>
      </c>
      <c r="O13" s="30" t="str">
        <f>IFERROR(VLOOKUP(#REF!,O$2:$AF$5,MAX($L$6:$AE$6)+2-O$6,0)*O$7,"")</f>
        <v/>
      </c>
      <c r="P13" s="30" t="str">
        <f>IFERROR(VLOOKUP(#REF!,P$2:$AF$5,MAX($L$6:$AE$6)+2-P$6,0)*P$7,"")</f>
        <v/>
      </c>
      <c r="Q13" s="30" t="str">
        <f>IFERROR(VLOOKUP(#REF!,Q$2:$AF$5,MAX($L$6:$AE$6)+2-Q$6,0)*Q$7,"")</f>
        <v/>
      </c>
      <c r="R13" s="30" t="str">
        <f>IFERROR(VLOOKUP(#REF!,R$2:$AF$5,MAX($L$6:$AE$6)+2-R$6,0)*R$7,"")</f>
        <v/>
      </c>
      <c r="S13" s="30" t="str">
        <f>IFERROR(VLOOKUP(#REF!,S$2:$AF$5,MAX($L$6:$AE$6)+2-S$6,0)*S$7,"")</f>
        <v/>
      </c>
      <c r="T13" s="30" t="str">
        <f>IFERROR(VLOOKUP(#REF!,T$2:$AF$5,MAX($L$6:$AE$6)+2-T$6,0)*T$7,"")</f>
        <v/>
      </c>
      <c r="U13" s="30" t="str">
        <f>IFERROR(VLOOKUP(#REF!,U$2:$AF$5,MAX($L$6:$AE$6)+2-U$6,0)*U$7,"")</f>
        <v/>
      </c>
      <c r="V13" s="30" t="str">
        <f>IFERROR(VLOOKUP(#REF!,V$2:$AF$5,MAX($L$6:$AE$6)+2-V$6,0)*V$7,"")</f>
        <v/>
      </c>
      <c r="W13" s="30" t="str">
        <f>IFERROR(VLOOKUP(#REF!,W$2:$AF$5,MAX($L$6:$AE$6)+2-W$6,0)*W$7,"")</f>
        <v/>
      </c>
      <c r="X13" s="30" t="str">
        <f>IFERROR(VLOOKUP(#REF!,X$2:$AF$5,MAX($L$6:$AE$6)+2-X$6,0)*X$7,"")</f>
        <v/>
      </c>
      <c r="Y13" s="30" t="str">
        <f>IFERROR(VLOOKUP(#REF!,Y$2:$AF$5,MAX($L$6:$AE$6)+2-Y$6,0)*Y$7,"")</f>
        <v/>
      </c>
      <c r="Z13" s="30" t="str">
        <f>IFERROR(VLOOKUP(#REF!,Z$2:$AF$5,MAX($L$6:$AE$6)+2-Z$6,0)*Z$7,"")</f>
        <v/>
      </c>
      <c r="AA13" s="30" t="str">
        <f>IFERROR(VLOOKUP(#REF!,AA$2:$AF$5,MAX($L$6:$AE$6)+2-AA$6,0)*AA$7,"")</f>
        <v/>
      </c>
      <c r="AB13" s="30" t="str">
        <f>IFERROR(VLOOKUP(#REF!,AB$2:$AF$5,MAX($L$6:$AE$6)+2-AB$6,0)*AB$7,"")</f>
        <v/>
      </c>
      <c r="AC13" s="30" t="str">
        <f>IFERROR(VLOOKUP(#REF!,AC$2:$AF$5,MAX($L$6:$AE$6)+2-AC$6,0)*AC$7,"")</f>
        <v/>
      </c>
      <c r="AD13" s="30" t="str">
        <f>IFERROR(VLOOKUP(#REF!,AD$2:$AF$5,MAX($L$6:$AE$6)+2-AD$6,0)*AD$7,"")</f>
        <v/>
      </c>
      <c r="AE13" s="30" t="str">
        <f>IFERROR(VLOOKUP(#REF!,AE$2:$AF$5,MAX($L$6:$AE$6)+2-AE$6,0)*AE$7,"")</f>
        <v/>
      </c>
      <c r="AF13" s="33" t="str">
        <f>IFERROR(VLOOKUP(#REF!,AH:AI,2,0),"")</f>
        <v/>
      </c>
      <c r="AG13" s="93"/>
      <c r="AH13" s="90"/>
      <c r="AI13" s="90">
        <v>6</v>
      </c>
    </row>
    <row r="14" spans="1:35">
      <c r="A14" s="24"/>
      <c r="B14" s="45">
        <v>35</v>
      </c>
      <c r="C14" s="45">
        <v>10084925096</v>
      </c>
      <c r="D14" s="6" t="s">
        <v>403</v>
      </c>
      <c r="E14" s="6" t="s">
        <v>47</v>
      </c>
      <c r="F14" s="45"/>
      <c r="G14" s="45" t="s">
        <v>401</v>
      </c>
      <c r="H14" s="27" t="s">
        <v>385</v>
      </c>
      <c r="I14" s="15"/>
      <c r="J14" s="28"/>
      <c r="K14" s="29"/>
      <c r="L14" s="30" t="str">
        <f>IFERROR(VLOOKUP(#REF!,L$2:$AF$5,MAX($L$6:$AE$6)+2-L$6,0)*L$7,"")</f>
        <v/>
      </c>
      <c r="M14" s="30" t="str">
        <f>IFERROR(VLOOKUP(#REF!,M$2:$AF$5,MAX($L$6:$AE$6)+2-M$6,0)*M$7,"")</f>
        <v/>
      </c>
      <c r="N14" s="30" t="str">
        <f>IFERROR(VLOOKUP(#REF!,N$2:$AF$5,MAX($L$6:$AE$6)+2-N$6,0)*N$7,"")</f>
        <v/>
      </c>
      <c r="O14" s="30" t="str">
        <f>IFERROR(VLOOKUP(#REF!,O$2:$AF$5,MAX($L$6:$AE$6)+2-O$6,0)*O$7,"")</f>
        <v/>
      </c>
      <c r="P14" s="30" t="str">
        <f>IFERROR(VLOOKUP(#REF!,P$2:$AF$5,MAX($L$6:$AE$6)+2-P$6,0)*P$7,"")</f>
        <v/>
      </c>
      <c r="Q14" s="30" t="str">
        <f>IFERROR(VLOOKUP(#REF!,Q$2:$AF$5,MAX($L$6:$AE$6)+2-Q$6,0)*Q$7,"")</f>
        <v/>
      </c>
      <c r="R14" s="30" t="str">
        <f>IFERROR(VLOOKUP(#REF!,R$2:$AF$5,MAX($L$6:$AE$6)+2-R$6,0)*R$7,"")</f>
        <v/>
      </c>
      <c r="S14" s="30" t="str">
        <f>IFERROR(VLOOKUP(#REF!,S$2:$AF$5,MAX($L$6:$AE$6)+2-S$6,0)*S$7,"")</f>
        <v/>
      </c>
      <c r="T14" s="30" t="str">
        <f>IFERROR(VLOOKUP(#REF!,T$2:$AF$5,MAX($L$6:$AE$6)+2-T$6,0)*T$7,"")</f>
        <v/>
      </c>
      <c r="U14" s="30" t="str">
        <f>IFERROR(VLOOKUP(#REF!,U$2:$AF$5,MAX($L$6:$AE$6)+2-U$6,0)*U$7,"")</f>
        <v/>
      </c>
      <c r="V14" s="30" t="str">
        <f>IFERROR(VLOOKUP(#REF!,V$2:$AF$5,MAX($L$6:$AE$6)+2-V$6,0)*V$7,"")</f>
        <v/>
      </c>
      <c r="W14" s="30" t="str">
        <f>IFERROR(VLOOKUP(#REF!,W$2:$AF$5,MAX($L$6:$AE$6)+2-W$6,0)*W$7,"")</f>
        <v/>
      </c>
      <c r="X14" s="30" t="str">
        <f>IFERROR(VLOOKUP(#REF!,X$2:$AF$5,MAX($L$6:$AE$6)+2-X$6,0)*X$7,"")</f>
        <v/>
      </c>
      <c r="Y14" s="30" t="str">
        <f>IFERROR(VLOOKUP(#REF!,Y$2:$AF$5,MAX($L$6:$AE$6)+2-Y$6,0)*Y$7,"")</f>
        <v/>
      </c>
      <c r="Z14" s="30" t="str">
        <f>IFERROR(VLOOKUP(#REF!,Z$2:$AF$5,MAX($L$6:$AE$6)+2-Z$6,0)*Z$7,"")</f>
        <v/>
      </c>
      <c r="AA14" s="30" t="str">
        <f>IFERROR(VLOOKUP(#REF!,AA$2:$AF$5,MAX($L$6:$AE$6)+2-AA$6,0)*AA$7,"")</f>
        <v/>
      </c>
      <c r="AB14" s="30" t="str">
        <f>IFERROR(VLOOKUP(#REF!,AB$2:$AF$5,MAX($L$6:$AE$6)+2-AB$6,0)*AB$7,"")</f>
        <v/>
      </c>
      <c r="AC14" s="30" t="str">
        <f>IFERROR(VLOOKUP(#REF!,AC$2:$AF$5,MAX($L$6:$AE$6)+2-AC$6,0)*AC$7,"")</f>
        <v/>
      </c>
      <c r="AD14" s="30" t="str">
        <f>IFERROR(VLOOKUP(#REF!,AD$2:$AF$5,MAX($L$6:$AE$6)+2-AD$6,0)*AD$7,"")</f>
        <v/>
      </c>
      <c r="AE14" s="30" t="str">
        <f>IFERROR(VLOOKUP(#REF!,AE$2:$AF$5,MAX($L$6:$AE$6)+2-AE$6,0)*AE$7,"")</f>
        <v/>
      </c>
      <c r="AF14" s="33" t="str">
        <f>IFERROR(VLOOKUP(#REF!,AH:AI,2,0),"")</f>
        <v/>
      </c>
      <c r="AG14" s="93"/>
      <c r="AH14" s="90"/>
      <c r="AI14" s="90">
        <v>7</v>
      </c>
    </row>
    <row r="19" spans="4:4">
      <c r="D19" s="31"/>
    </row>
    <row r="23" spans="4:4">
      <c r="D23" s="31"/>
    </row>
  </sheetData>
  <autoFilter ref="B7:AE7"/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I43"/>
  <sheetViews>
    <sheetView topLeftCell="A11" zoomScale="150" workbookViewId="0">
      <selection activeCell="E30" sqref="E30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2.125" style="2" bestFit="1" customWidth="1"/>
    <col min="4" max="4" width="22" style="2" customWidth="1"/>
    <col min="5" max="5" width="26.625" style="2" customWidth="1"/>
    <col min="6" max="6" width="8.625" style="2" hidden="1" customWidth="1"/>
    <col min="7" max="7" width="10.625" style="2" hidden="1" customWidth="1"/>
    <col min="8" max="8" width="10.125" style="2" customWidth="1"/>
    <col min="9" max="9" width="5" style="2" customWidth="1"/>
    <col min="10" max="10" width="6.5" style="2" customWidth="1"/>
    <col min="11" max="11" width="6" style="2" customWidth="1"/>
    <col min="12" max="31" width="5" style="2" customWidth="1"/>
    <col min="32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6</v>
      </c>
      <c r="M2" s="8">
        <v>36</v>
      </c>
      <c r="N2" s="8">
        <v>30</v>
      </c>
      <c r="O2" s="8">
        <v>22</v>
      </c>
      <c r="P2" s="8">
        <v>8</v>
      </c>
      <c r="Q2" s="8">
        <v>36</v>
      </c>
      <c r="R2" s="8">
        <v>36</v>
      </c>
      <c r="S2" s="8">
        <v>31</v>
      </c>
      <c r="T2" s="8">
        <v>6</v>
      </c>
      <c r="U2" s="8">
        <v>31</v>
      </c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5</v>
      </c>
      <c r="M3" s="8">
        <v>29</v>
      </c>
      <c r="N3" s="8">
        <v>7</v>
      </c>
      <c r="O3" s="8">
        <v>6</v>
      </c>
      <c r="P3" s="8">
        <v>35</v>
      </c>
      <c r="Q3" s="8">
        <v>31</v>
      </c>
      <c r="R3" s="8">
        <v>27</v>
      </c>
      <c r="S3" s="8">
        <v>27</v>
      </c>
      <c r="T3" s="8">
        <v>24</v>
      </c>
      <c r="U3" s="8">
        <v>21</v>
      </c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30</v>
      </c>
      <c r="M4" s="9">
        <v>6</v>
      </c>
      <c r="N4" s="9">
        <v>29</v>
      </c>
      <c r="O4" s="9">
        <v>36</v>
      </c>
      <c r="P4" s="9">
        <v>7</v>
      </c>
      <c r="Q4" s="9">
        <v>21</v>
      </c>
      <c r="R4" s="9">
        <v>31</v>
      </c>
      <c r="S4" s="9">
        <v>21</v>
      </c>
      <c r="T4" s="9">
        <v>29</v>
      </c>
      <c r="U4" s="9">
        <v>6</v>
      </c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35</v>
      </c>
      <c r="M5" s="9">
        <v>8</v>
      </c>
      <c r="N5" s="9">
        <v>35</v>
      </c>
      <c r="O5" s="9">
        <v>29</v>
      </c>
      <c r="P5" s="9">
        <v>5</v>
      </c>
      <c r="Q5" s="9">
        <v>27</v>
      </c>
      <c r="R5" s="9">
        <v>21</v>
      </c>
      <c r="S5" s="9">
        <v>36</v>
      </c>
      <c r="T5" s="9">
        <v>36</v>
      </c>
      <c r="U5" s="9">
        <v>29</v>
      </c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207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2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31</v>
      </c>
      <c r="C8" s="45">
        <v>10047315469</v>
      </c>
      <c r="D8" s="6" t="s">
        <v>210</v>
      </c>
      <c r="E8" s="6" t="s">
        <v>163</v>
      </c>
      <c r="F8" s="25"/>
      <c r="G8" s="26"/>
      <c r="H8" s="27">
        <f t="shared" ref="H8:H33" si="0">SUM(L8:AE8)+K8*-20+(J8*20)</f>
        <v>20</v>
      </c>
      <c r="I8" s="15"/>
      <c r="J8" s="28"/>
      <c r="K8" s="29"/>
      <c r="L8" s="30" t="str">
        <f>IFERROR(VLOOKUP($B8,L$2:$AF$5,MAX($L$6:$AE$6)+2-L$6,0)*L$7,"")</f>
        <v/>
      </c>
      <c r="M8" s="30" t="str">
        <f>IFERROR(VLOOKUP($B8,M$2:$AF$5,MAX($L$6:$AE$6)+2-M$6,0)*M$7,"")</f>
        <v/>
      </c>
      <c r="N8" s="30" t="str">
        <f>IFERROR(VLOOKUP($B8,N$2:$AF$5,MAX($L$6:$AE$6)+2-N$6,0)*N$7,"")</f>
        <v/>
      </c>
      <c r="O8" s="30" t="str">
        <f>IFERROR(VLOOKUP($B8,O$2:$AF$5,MAX($L$6:$AE$6)+2-O$6,0)*O$7,"")</f>
        <v/>
      </c>
      <c r="P8" s="30" t="str">
        <f>IFERROR(VLOOKUP($B8,P$2:$AF$5,MAX($L$6:$AE$6)+2-P$6,0)*P$7,"")</f>
        <v/>
      </c>
      <c r="Q8" s="30">
        <f>IFERROR(VLOOKUP($B8,Q$2:$AF$5,MAX($L$6:$AE$6)+2-Q$6,0)*Q$7,"")</f>
        <v>3</v>
      </c>
      <c r="R8" s="30">
        <f>IFERROR(VLOOKUP($B8,R$2:$AF$5,MAX($L$6:$AE$6)+2-R$6,0)*R$7,"")</f>
        <v>2</v>
      </c>
      <c r="S8" s="30">
        <f>IFERROR(VLOOKUP($B8,S$2:$AF$5,MAX($L$6:$AE$6)+2-S$6,0)*S$7,"")</f>
        <v>5</v>
      </c>
      <c r="T8" s="30" t="str">
        <f>IFERROR(VLOOKUP($B8,T$2:$AF$5,MAX($L$6:$AE$6)+2-T$6,0)*T$7,"")</f>
        <v/>
      </c>
      <c r="U8" s="30">
        <f>IFERROR(VLOOKUP($B8,U$2:$AF$5,MAX($L$6:$AE$6)+2-U$6,0)*U$7,"")</f>
        <v>10</v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>
        <f t="shared" ref="AF8:AF35" si="1">IFERROR(VLOOKUP(B8,AH:AI,2,0),"")</f>
        <v>1</v>
      </c>
      <c r="AG8" s="93"/>
      <c r="AH8" s="90">
        <v>31</v>
      </c>
      <c r="AI8" s="90">
        <v>1</v>
      </c>
    </row>
    <row r="9" spans="1:35">
      <c r="A9" s="24" t="s">
        <v>31</v>
      </c>
      <c r="B9" s="45">
        <v>6</v>
      </c>
      <c r="C9" s="45">
        <v>10047280309</v>
      </c>
      <c r="D9" s="6" t="s">
        <v>212</v>
      </c>
      <c r="E9" s="48" t="s">
        <v>213</v>
      </c>
      <c r="F9" s="25"/>
      <c r="G9" s="26"/>
      <c r="H9" s="27">
        <f t="shared" si="0"/>
        <v>19</v>
      </c>
      <c r="I9" s="15"/>
      <c r="J9" s="28"/>
      <c r="K9" s="29"/>
      <c r="L9" s="30">
        <f>IFERROR(VLOOKUP($B9,L$2:$AF$5,MAX($L$6:$AE$6)+2-L$6,0)*L$7,"")</f>
        <v>5</v>
      </c>
      <c r="M9" s="30">
        <f>IFERROR(VLOOKUP($B9,M$2:$AF$5,MAX($L$6:$AE$6)+2-M$6,0)*M$7,"")</f>
        <v>2</v>
      </c>
      <c r="N9" s="30"/>
      <c r="O9" s="30">
        <f>IFERROR(VLOOKUP($B9,O$2:$AF$5,MAX($L$6:$AE$6)+2-O$6,0)*O$7,"")</f>
        <v>3</v>
      </c>
      <c r="P9" s="30" t="str">
        <f>IFERROR(VLOOKUP($B9,P$2:$AF$5,MAX($L$6:$AE$6)+2-P$6,0)*P$7,"")</f>
        <v/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 t="str">
        <f>IFERROR(VLOOKUP($B9,S$2:$AF$5,MAX($L$6:$AE$6)+2-S$6,0)*S$7,"")</f>
        <v/>
      </c>
      <c r="T9" s="30">
        <f>IFERROR(VLOOKUP($B9,T$2:$AF$5,MAX($L$6:$AE$6)+2-T$6,0)*T$7,"")</f>
        <v>5</v>
      </c>
      <c r="U9" s="30">
        <f>IFERROR(VLOOKUP($B9,U$2:$AF$5,MAX($L$6:$AE$6)+2-U$6,0)*U$7,"")</f>
        <v>4</v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>
        <f t="shared" si="1"/>
        <v>3</v>
      </c>
      <c r="AG9" s="93"/>
      <c r="AH9" s="90">
        <v>21</v>
      </c>
      <c r="AI9" s="90">
        <v>2</v>
      </c>
    </row>
    <row r="10" spans="1:35">
      <c r="A10" s="24" t="s">
        <v>35</v>
      </c>
      <c r="B10" s="45">
        <v>36</v>
      </c>
      <c r="C10" s="45">
        <v>10047349623</v>
      </c>
      <c r="D10" s="47" t="s">
        <v>208</v>
      </c>
      <c r="E10" s="47" t="s">
        <v>44</v>
      </c>
      <c r="F10" s="25"/>
      <c r="G10" s="26"/>
      <c r="H10" s="27">
        <f t="shared" si="0"/>
        <v>19</v>
      </c>
      <c r="I10" s="15"/>
      <c r="J10" s="28"/>
      <c r="K10" s="29"/>
      <c r="L10" s="30" t="str">
        <f>IFERROR(VLOOKUP($B10,L$2:$AF$5,MAX($L$6:$AE$6)+2-L$6,0)*L$7,"")</f>
        <v/>
      </c>
      <c r="M10" s="30">
        <f>IFERROR(VLOOKUP($B10,M$2:$AF$5,MAX($L$6:$AE$6)+2-M$6,0)*M$7,"")</f>
        <v>5</v>
      </c>
      <c r="N10" s="30" t="str">
        <f>IFERROR(VLOOKUP($B10,N$2:$AF$5,MAX($L$6:$AE$6)+2-N$6,0)*N$7,"")</f>
        <v/>
      </c>
      <c r="O10" s="30">
        <f>IFERROR(VLOOKUP($B10,O$2:$AF$5,MAX($L$6:$AE$6)+2-O$6,0)*O$7,"")</f>
        <v>2</v>
      </c>
      <c r="P10" s="30" t="str">
        <f>IFERROR(VLOOKUP($B10,P$2:$AF$5,MAX($L$6:$AE$6)+2-P$6,0)*P$7,"")</f>
        <v/>
      </c>
      <c r="Q10" s="30">
        <f>IFERROR(VLOOKUP($B10,Q$2:$AF$5,MAX($L$6:$AE$6)+2-Q$6,0)*Q$7,"")</f>
        <v>5</v>
      </c>
      <c r="R10" s="30">
        <f>IFERROR(VLOOKUP($B10,R$2:$AF$5,MAX($L$6:$AE$6)+2-R$6,0)*R$7,"")</f>
        <v>5</v>
      </c>
      <c r="S10" s="30">
        <f>IFERROR(VLOOKUP($B10,S$2:$AF$5,MAX($L$6:$AE$6)+2-S$6,0)*S$7,"")</f>
        <v>1</v>
      </c>
      <c r="T10" s="30">
        <f>IFERROR(VLOOKUP($B10,T$2:$AF$5,MAX($L$6:$AE$6)+2-T$6,0)*T$7,"")</f>
        <v>1</v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>
        <f t="shared" si="1"/>
        <v>6</v>
      </c>
      <c r="AG10" s="93"/>
      <c r="AH10" s="90">
        <v>6</v>
      </c>
      <c r="AI10" s="90">
        <v>3</v>
      </c>
    </row>
    <row r="11" spans="1:35">
      <c r="A11" s="24" t="s">
        <v>38</v>
      </c>
      <c r="B11" s="45">
        <v>21</v>
      </c>
      <c r="C11" s="45">
        <v>10093680560</v>
      </c>
      <c r="D11" s="6" t="s">
        <v>217</v>
      </c>
      <c r="E11" s="6" t="s">
        <v>218</v>
      </c>
      <c r="F11" s="25"/>
      <c r="G11" s="26"/>
      <c r="H11" s="27">
        <f t="shared" si="0"/>
        <v>11</v>
      </c>
      <c r="I11" s="15"/>
      <c r="J11" s="28"/>
      <c r="K11" s="29"/>
      <c r="L11" s="30" t="str">
        <f>IFERROR(VLOOKUP($B11,L$2:$AF$5,MAX($L$6:$AE$6)+2-L$6,0)*L$7,"")</f>
        <v/>
      </c>
      <c r="M11" s="30" t="str">
        <f>IFERROR(VLOOKUP($B11,M$2:$AF$5,MAX($L$6:$AE$6)+2-M$6,0)*M$7,"")</f>
        <v/>
      </c>
      <c r="N11" s="30" t="str">
        <f>IFERROR(VLOOKUP($B11,N$2:$AF$5,MAX($L$6:$AE$6)+2-N$6,0)*N$7,"")</f>
        <v/>
      </c>
      <c r="O11" s="30" t="str">
        <f>IFERROR(VLOOKUP($B11,O$2:$AF$5,MAX($L$6:$AE$6)+2-O$6,0)*O$7,"")</f>
        <v/>
      </c>
      <c r="P11" s="30" t="str">
        <f>IFERROR(VLOOKUP($B11,P$2:$AF$5,MAX($L$6:$AE$6)+2-P$6,0)*P$7,"")</f>
        <v/>
      </c>
      <c r="Q11" s="30">
        <f>IFERROR(VLOOKUP($B11,Q$2:$AF$5,MAX($L$6:$AE$6)+2-Q$6,0)*Q$7,"")</f>
        <v>2</v>
      </c>
      <c r="R11" s="30">
        <f>IFERROR(VLOOKUP($B11,R$2:$AF$5,MAX($L$6:$AE$6)+2-R$6,0)*R$7,"")</f>
        <v>1</v>
      </c>
      <c r="S11" s="30">
        <f>IFERROR(VLOOKUP($B11,S$2:$AF$5,MAX($L$6:$AE$6)+2-S$6,0)*S$7,"")</f>
        <v>2</v>
      </c>
      <c r="T11" s="30" t="str">
        <f>IFERROR(VLOOKUP($B11,T$2:$AF$5,MAX($L$6:$AE$6)+2-T$6,0)*T$7,"")</f>
        <v/>
      </c>
      <c r="U11" s="30">
        <f>IFERROR(VLOOKUP($B11,U$2:$AF$5,MAX($L$6:$AE$6)+2-U$6,0)*U$7,"")</f>
        <v>6</v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>
        <f t="shared" si="1"/>
        <v>2</v>
      </c>
      <c r="AG11" s="93"/>
      <c r="AH11" s="90">
        <v>29</v>
      </c>
      <c r="AI11" s="90">
        <v>4</v>
      </c>
    </row>
    <row r="12" spans="1:35">
      <c r="A12" s="24" t="s">
        <v>60</v>
      </c>
      <c r="B12" s="45">
        <v>29</v>
      </c>
      <c r="C12" s="45">
        <v>10047380743</v>
      </c>
      <c r="D12" s="6" t="s">
        <v>238</v>
      </c>
      <c r="E12" s="6" t="s">
        <v>163</v>
      </c>
      <c r="F12" s="25"/>
      <c r="G12" s="26"/>
      <c r="H12" s="27">
        <f t="shared" si="0"/>
        <v>10</v>
      </c>
      <c r="I12" s="15"/>
      <c r="J12" s="28"/>
      <c r="K12" s="29"/>
      <c r="L12" s="30" t="str">
        <f>IFERROR(VLOOKUP($B12,L$2:$AF$5,MAX($L$6:$AE$6)+2-L$6,0)*L$7,"")</f>
        <v/>
      </c>
      <c r="M12" s="30">
        <f>IFERROR(VLOOKUP($B12,M$2:$AF$5,MAX($L$6:$AE$6)+2-M$6,0)*M$7,"")</f>
        <v>3</v>
      </c>
      <c r="N12" s="30">
        <f>IFERROR(VLOOKUP($B12,N$2:$AF$5,MAX($L$6:$AE$6)+2-N$6,0)*N$7,"")</f>
        <v>2</v>
      </c>
      <c r="O12" s="30">
        <f>IFERROR(VLOOKUP($B12,O$2:$AF$5,MAX($L$6:$AE$6)+2-O$6,0)*O$7,"")</f>
        <v>1</v>
      </c>
      <c r="P12" s="30" t="str">
        <f>IFERROR(VLOOKUP($B12,P$2:$AF$5,MAX($L$6:$AE$6)+2-P$6,0)*P$7,"")</f>
        <v/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>
        <f>IFERROR(VLOOKUP($B12,T$2:$AF$5,MAX($L$6:$AE$6)+2-T$6,0)*T$7,"")</f>
        <v>2</v>
      </c>
      <c r="U12" s="30">
        <f>IFERROR(VLOOKUP($B12,U$2:$AF$5,MAX($L$6:$AE$6)+2-U$6,0)*U$7,"")</f>
        <v>2</v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>
        <f t="shared" si="1"/>
        <v>4</v>
      </c>
      <c r="AG12" s="93"/>
      <c r="AH12" s="90">
        <v>30</v>
      </c>
      <c r="AI12" s="90">
        <v>5</v>
      </c>
    </row>
    <row r="13" spans="1:35">
      <c r="A13" s="24" t="s">
        <v>90</v>
      </c>
      <c r="B13" s="45">
        <v>30</v>
      </c>
      <c r="C13" s="45">
        <v>10047253027</v>
      </c>
      <c r="D13" s="6" t="s">
        <v>236</v>
      </c>
      <c r="E13" s="6" t="s">
        <v>163</v>
      </c>
      <c r="F13" s="25"/>
      <c r="G13" s="26"/>
      <c r="H13" s="27">
        <f t="shared" si="0"/>
        <v>7</v>
      </c>
      <c r="I13" s="15"/>
      <c r="J13" s="28"/>
      <c r="K13" s="29"/>
      <c r="L13" s="30">
        <f>IFERROR(VLOOKUP($B13,L$2:$AF$5,MAX($L$6:$AE$6)+2-L$6,0)*L$7,"")</f>
        <v>2</v>
      </c>
      <c r="M13" s="30" t="str">
        <f>IFERROR(VLOOKUP($B13,M$2:$AF$5,MAX($L$6:$AE$6)+2-M$6,0)*M$7,"")</f>
        <v/>
      </c>
      <c r="N13" s="30">
        <f>IFERROR(VLOOKUP($B13,N$2:$AF$5,MAX($L$6:$AE$6)+2-N$6,0)*N$7,"")</f>
        <v>5</v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>
        <f t="shared" si="1"/>
        <v>5</v>
      </c>
      <c r="AG13" s="93"/>
      <c r="AH13" s="90">
        <v>36</v>
      </c>
      <c r="AI13" s="90">
        <v>6</v>
      </c>
    </row>
    <row r="14" spans="1:35">
      <c r="A14" s="24" t="s">
        <v>93</v>
      </c>
      <c r="B14" s="45">
        <v>27</v>
      </c>
      <c r="C14" s="45">
        <v>10047108941</v>
      </c>
      <c r="D14" s="6" t="s">
        <v>224</v>
      </c>
      <c r="E14" s="6" t="s">
        <v>84</v>
      </c>
      <c r="F14" s="25"/>
      <c r="G14" s="26"/>
      <c r="H14" s="27">
        <f t="shared" si="0"/>
        <v>7</v>
      </c>
      <c r="I14" s="15"/>
      <c r="J14" s="28"/>
      <c r="K14" s="29"/>
      <c r="L14" s="30" t="str">
        <f>IFERROR(VLOOKUP($B14,L$2:$AF$5,MAX($L$6:$AE$6)+2-L$6,0)*L$7,"")</f>
        <v/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 t="str">
        <f>IFERROR(VLOOKUP($B14,P$2:$AF$5,MAX($L$6:$AE$6)+2-P$6,0)*P$7,"")</f>
        <v/>
      </c>
      <c r="Q14" s="30">
        <f>IFERROR(VLOOKUP($B14,Q$2:$AF$5,MAX($L$6:$AE$6)+2-Q$6,0)*Q$7,"")</f>
        <v>1</v>
      </c>
      <c r="R14" s="30">
        <f>IFERROR(VLOOKUP($B14,R$2:$AF$5,MAX($L$6:$AE$6)+2-R$6,0)*R$7,"")</f>
        <v>3</v>
      </c>
      <c r="S14" s="30">
        <f>IFERROR(VLOOKUP($B14,S$2:$AF$5,MAX($L$6:$AE$6)+2-S$6,0)*S$7,"")</f>
        <v>3</v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>
        <f t="shared" si="1"/>
        <v>11</v>
      </c>
      <c r="AG14" s="93"/>
      <c r="AH14" s="90">
        <v>23</v>
      </c>
      <c r="AI14" s="90">
        <v>7</v>
      </c>
    </row>
    <row r="15" spans="1:35">
      <c r="A15" s="24" t="s">
        <v>96</v>
      </c>
      <c r="B15" s="45">
        <v>8</v>
      </c>
      <c r="C15" s="45">
        <v>10082602352</v>
      </c>
      <c r="D15" s="6" t="s">
        <v>222</v>
      </c>
      <c r="E15" s="48" t="s">
        <v>213</v>
      </c>
      <c r="F15" s="25"/>
      <c r="G15" s="26"/>
      <c r="H15" s="27">
        <f t="shared" si="0"/>
        <v>6</v>
      </c>
      <c r="I15" s="15"/>
      <c r="J15" s="28"/>
      <c r="K15" s="29"/>
      <c r="L15" s="30" t="str">
        <f>IFERROR(VLOOKUP($B15,L$2:$AF$5,MAX($L$6:$AE$6)+2-L$6,0)*L$7,"")</f>
        <v/>
      </c>
      <c r="M15" s="30">
        <f>IFERROR(VLOOKUP($B15,M$2:$AF$5,MAX($L$6:$AE$6)+2-M$6,0)*M$7,"")</f>
        <v>1</v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>
        <f>IFERROR(VLOOKUP($B15,P$2:$AF$5,MAX($L$6:$AE$6)+2-P$6,0)*P$7,"")</f>
        <v>5</v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>
        <f t="shared" si="1"/>
        <v>22</v>
      </c>
      <c r="AG15" s="93"/>
      <c r="AH15" s="90">
        <v>34</v>
      </c>
      <c r="AI15" s="90">
        <v>8</v>
      </c>
    </row>
    <row r="16" spans="1:35">
      <c r="A16" s="24" t="s">
        <v>99</v>
      </c>
      <c r="B16" s="45">
        <v>35</v>
      </c>
      <c r="C16" s="45">
        <v>10081977411</v>
      </c>
      <c r="D16" s="47" t="s">
        <v>215</v>
      </c>
      <c r="E16" s="47" t="s">
        <v>44</v>
      </c>
      <c r="F16" s="25"/>
      <c r="G16" s="26"/>
      <c r="H16" s="27">
        <f t="shared" si="0"/>
        <v>5</v>
      </c>
      <c r="I16" s="15"/>
      <c r="J16" s="28"/>
      <c r="K16" s="29"/>
      <c r="L16" s="30">
        <f>IFERROR(VLOOKUP($B16,L$2:$AF$5,MAX($L$6:$AE$6)+2-L$6,0)*L$7,"")</f>
        <v>1</v>
      </c>
      <c r="M16" s="30" t="str">
        <f>IFERROR(VLOOKUP($B16,M$2:$AF$5,MAX($L$6:$AE$6)+2-M$6,0)*M$7,"")</f>
        <v/>
      </c>
      <c r="N16" s="30">
        <f>IFERROR(VLOOKUP($B16,N$2:$AF$5,MAX($L$6:$AE$6)+2-N$6,0)*N$7,"")</f>
        <v>1</v>
      </c>
      <c r="O16" s="30" t="str">
        <f>IFERROR(VLOOKUP($B16,O$2:$AF$5,MAX($L$6:$AE$6)+2-O$6,0)*O$7,"")</f>
        <v/>
      </c>
      <c r="P16" s="30">
        <f>IFERROR(VLOOKUP($B16,P$2:$AF$5,MAX($L$6:$AE$6)+2-P$6,0)*P$7,"")</f>
        <v>3</v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>
        <f t="shared" si="1"/>
        <v>9</v>
      </c>
      <c r="AG16" s="93"/>
      <c r="AH16" s="90">
        <v>35</v>
      </c>
      <c r="AI16" s="90">
        <v>9</v>
      </c>
    </row>
    <row r="17" spans="1:35">
      <c r="A17" s="24" t="s">
        <v>102</v>
      </c>
      <c r="B17" s="45">
        <v>22</v>
      </c>
      <c r="C17" s="45">
        <v>10004772683</v>
      </c>
      <c r="D17" s="6" t="s">
        <v>220</v>
      </c>
      <c r="E17" s="6" t="s">
        <v>218</v>
      </c>
      <c r="F17" s="25"/>
      <c r="G17" s="26"/>
      <c r="H17" s="27">
        <f t="shared" si="0"/>
        <v>5</v>
      </c>
      <c r="I17" s="15"/>
      <c r="J17" s="28"/>
      <c r="K17" s="29"/>
      <c r="L17" s="30" t="str">
        <f>IFERROR(VLOOKUP($B17,L$2:$AF$5,MAX($L$6:$AE$6)+2-L$6,0)*L$7,"")</f>
        <v/>
      </c>
      <c r="M17" s="30" t="str">
        <f>IFERROR(VLOOKUP($B17,M$2:$AF$5,MAX($L$6:$AE$6)+2-M$6,0)*M$7,"")</f>
        <v/>
      </c>
      <c r="N17" s="30" t="str">
        <f>IFERROR(VLOOKUP($B17,N$2:$AF$5,MAX($L$6:$AE$6)+2-N$6,0)*N$7,"")</f>
        <v/>
      </c>
      <c r="O17" s="30">
        <f>IFERROR(VLOOKUP($B17,O$2:$AF$5,MAX($L$6:$AE$6)+2-O$6,0)*O$7,"")</f>
        <v>5</v>
      </c>
      <c r="P17" s="30" t="str">
        <f>IFERROR(VLOOKUP($B17,P$2:$AF$5,MAX($L$6:$AE$6)+2-P$6,0)*P$7,"")</f>
        <v/>
      </c>
      <c r="Q17" s="30" t="str">
        <f>IFERROR(VLOOKUP($B17,Q$2:$AF$5,MAX($L$6:$AE$6)+2-Q$6,0)*Q$7,"")</f>
        <v/>
      </c>
      <c r="R17" s="30" t="str">
        <f>IFERROR(VLOOKUP($B17,R$2:$AF$5,MAX($L$6:$AE$6)+2-R$6,0)*R$7,"")</f>
        <v/>
      </c>
      <c r="S17" s="30" t="str">
        <f>IFERROR(VLOOKUP($B17,S$2:$AF$5,MAX($L$6:$AE$6)+2-S$6,0)*S$7,"")</f>
        <v/>
      </c>
      <c r="T17" s="30" t="str">
        <f>IFERROR(VLOOKUP($B17,T$2:$AF$5,MAX($L$6:$AE$6)+2-T$6,0)*T$7,"")</f>
        <v/>
      </c>
      <c r="U17" s="30" t="str">
        <f>IFERROR(VLOOKUP($B17,U$2:$AF$5,MAX($L$6:$AE$6)+2-U$6,0)*U$7,"")</f>
        <v/>
      </c>
      <c r="V17" s="30" t="str">
        <f>IFERROR(VLOOKUP($B17,V$2:$AF$5,MAX($L$6:$AE$6)+2-V$6,0)*V$7,"")</f>
        <v/>
      </c>
      <c r="W17" s="30" t="str">
        <f>IFERROR(VLOOKUP($B17,W$2:$AF$5,MAX($L$6:$AE$6)+2-W$6,0)*W$7,"")</f>
        <v/>
      </c>
      <c r="X17" s="30" t="str">
        <f>IFERROR(VLOOKUP($B17,X$2:$AF$5,MAX($L$6:$AE$6)+2-X$6,0)*X$7,"")</f>
        <v/>
      </c>
      <c r="Y17" s="30" t="str">
        <f>IFERROR(VLOOKUP($B17,Y$2:$AF$5,MAX($L$6:$AE$6)+2-Y$6,0)*Y$7,"")</f>
        <v/>
      </c>
      <c r="Z17" s="30" t="str">
        <f>IFERROR(VLOOKUP($B17,Z$2:$AF$5,MAX($L$6:$AE$6)+2-Z$6,0)*Z$7,"")</f>
        <v/>
      </c>
      <c r="AA17" s="30" t="str">
        <f>IFERROR(VLOOKUP($B17,AA$2:$AF$5,MAX($L$6:$AE$6)+2-AA$6,0)*AA$7,"")</f>
        <v/>
      </c>
      <c r="AB17" s="30" t="str">
        <f>IFERROR(VLOOKUP($B17,AB$2:$AF$5,MAX($L$6:$AE$6)+2-AB$6,0)*AB$7,"")</f>
        <v/>
      </c>
      <c r="AC17" s="30" t="str">
        <f>IFERROR(VLOOKUP($B17,AC$2:$AF$5,MAX($L$6:$AE$6)+2-AC$6,0)*AC$7,"")</f>
        <v/>
      </c>
      <c r="AD17" s="30" t="str">
        <f>IFERROR(VLOOKUP($B17,AD$2:$AF$5,MAX($L$6:$AE$6)+2-AD$6,0)*AD$7,"")</f>
        <v/>
      </c>
      <c r="AE17" s="30" t="str">
        <f>IFERROR(VLOOKUP($B17,AE$2:$AF$5,MAX($L$6:$AE$6)+2-AE$6,0)*AE$7,"")</f>
        <v/>
      </c>
      <c r="AF17" s="33">
        <f t="shared" si="1"/>
        <v>13</v>
      </c>
      <c r="AG17" s="93"/>
      <c r="AH17" s="90">
        <v>25</v>
      </c>
      <c r="AI17" s="90">
        <v>10</v>
      </c>
    </row>
    <row r="18" spans="1:35">
      <c r="A18" s="24" t="s">
        <v>105</v>
      </c>
      <c r="B18" s="45">
        <v>7</v>
      </c>
      <c r="C18" s="45">
        <v>10047280410</v>
      </c>
      <c r="D18" s="6" t="s">
        <v>242</v>
      </c>
      <c r="E18" s="48" t="s">
        <v>213</v>
      </c>
      <c r="F18" s="25"/>
      <c r="G18" s="26"/>
      <c r="H18" s="27">
        <f t="shared" si="0"/>
        <v>5</v>
      </c>
      <c r="I18" s="15"/>
      <c r="J18" s="28"/>
      <c r="K18" s="29"/>
      <c r="L18" s="30" t="str">
        <f>IFERROR(VLOOKUP($B18,L$2:$AF$5,MAX($L$6:$AE$6)+2-L$6,0)*L$7,"")</f>
        <v/>
      </c>
      <c r="M18" s="30" t="str">
        <f>IFERROR(VLOOKUP($B18,M$2:$AF$5,MAX($L$6:$AE$6)+2-M$6,0)*M$7,"")</f>
        <v/>
      </c>
      <c r="N18" s="30">
        <f>IFERROR(VLOOKUP($B18,N$2:$AF$5,MAX($L$6:$AE$6)+2-N$6,0)*N$7,"")</f>
        <v>3</v>
      </c>
      <c r="O18" s="30" t="str">
        <f>IFERROR(VLOOKUP($B18,O$2:$AF$5,MAX($L$6:$AE$6)+2-O$6,0)*O$7,"")</f>
        <v/>
      </c>
      <c r="P18" s="30">
        <f>IFERROR(VLOOKUP($B18,P$2:$AF$5,MAX($L$6:$AE$6)+2-P$6,0)*P$7,"")</f>
        <v>2</v>
      </c>
      <c r="Q18" s="30" t="str">
        <f>IFERROR(VLOOKUP($B18,Q$2:$AF$5,MAX($L$6:$AE$6)+2-Q$6,0)*Q$7,"")</f>
        <v/>
      </c>
      <c r="R18" s="30" t="str">
        <f>IFERROR(VLOOKUP($B18,R$2:$AF$5,MAX($L$6:$AE$6)+2-R$6,0)*R$7,"")</f>
        <v/>
      </c>
      <c r="S18" s="30" t="str">
        <f>IFERROR(VLOOKUP($B18,S$2:$AF$5,MAX($L$6:$AE$6)+2-S$6,0)*S$7,"")</f>
        <v/>
      </c>
      <c r="T18" s="30" t="str">
        <f>IFERROR(VLOOKUP($B18,T$2:$AF$5,MAX($L$6:$AE$6)+2-T$6,0)*T$7,"")</f>
        <v/>
      </c>
      <c r="U18" s="30" t="str">
        <f>IFERROR(VLOOKUP($B18,U$2:$AF$5,MAX($L$6:$AE$6)+2-U$6,0)*U$7,"")</f>
        <v/>
      </c>
      <c r="V18" s="30" t="str">
        <f>IFERROR(VLOOKUP($B18,V$2:$AF$5,MAX($L$6:$AE$6)+2-V$6,0)*V$7,"")</f>
        <v/>
      </c>
      <c r="W18" s="30" t="str">
        <f>IFERROR(VLOOKUP($B18,W$2:$AF$5,MAX($L$6:$AE$6)+2-W$6,0)*W$7,"")</f>
        <v/>
      </c>
      <c r="X18" s="30" t="str">
        <f>IFERROR(VLOOKUP($B18,X$2:$AF$5,MAX($L$6:$AE$6)+2-X$6,0)*X$7,"")</f>
        <v/>
      </c>
      <c r="Y18" s="30" t="str">
        <f>IFERROR(VLOOKUP($B18,Y$2:$AF$5,MAX($L$6:$AE$6)+2-Y$6,0)*Y$7,"")</f>
        <v/>
      </c>
      <c r="Z18" s="30" t="str">
        <f>IFERROR(VLOOKUP($B18,Z$2:$AF$5,MAX($L$6:$AE$6)+2-Z$6,0)*Z$7,"")</f>
        <v/>
      </c>
      <c r="AA18" s="30" t="str">
        <f>IFERROR(VLOOKUP($B18,AA$2:$AF$5,MAX($L$6:$AE$6)+2-AA$6,0)*AA$7,"")</f>
        <v/>
      </c>
      <c r="AB18" s="30" t="str">
        <f>IFERROR(VLOOKUP($B18,AB$2:$AF$5,MAX($L$6:$AE$6)+2-AB$6,0)*AB$7,"")</f>
        <v/>
      </c>
      <c r="AC18" s="30" t="str">
        <f>IFERROR(VLOOKUP($B18,AC$2:$AF$5,MAX($L$6:$AE$6)+2-AC$6,0)*AC$7,"")</f>
        <v/>
      </c>
      <c r="AD18" s="30" t="str">
        <f>IFERROR(VLOOKUP($B18,AD$2:$AF$5,MAX($L$6:$AE$6)+2-AD$6,0)*AD$7,"")</f>
        <v/>
      </c>
      <c r="AE18" s="30" t="str">
        <f>IFERROR(VLOOKUP($B18,AE$2:$AF$5,MAX($L$6:$AE$6)+2-AE$6,0)*AE$7,"")</f>
        <v/>
      </c>
      <c r="AF18" s="33">
        <f t="shared" si="1"/>
        <v>25</v>
      </c>
      <c r="AG18" s="93"/>
      <c r="AH18" s="90">
        <v>27</v>
      </c>
      <c r="AI18" s="90">
        <v>11</v>
      </c>
    </row>
    <row r="19" spans="1:35">
      <c r="A19" s="24" t="s">
        <v>174</v>
      </c>
      <c r="B19" s="45">
        <v>5</v>
      </c>
      <c r="C19" s="45">
        <v>10047234536</v>
      </c>
      <c r="D19" s="6" t="s">
        <v>248</v>
      </c>
      <c r="E19" s="48" t="s">
        <v>213</v>
      </c>
      <c r="F19" s="25"/>
      <c r="G19" s="26"/>
      <c r="H19" s="27">
        <f t="shared" si="0"/>
        <v>4</v>
      </c>
      <c r="I19" s="15"/>
      <c r="J19" s="28"/>
      <c r="K19" s="29"/>
      <c r="L19" s="30">
        <f>IFERROR(VLOOKUP($B19,L$2:$AF$5,MAX($L$6:$AE$6)+2-L$6,0)*L$7,"")</f>
        <v>3</v>
      </c>
      <c r="M19" s="30" t="str">
        <f>IFERROR(VLOOKUP($B19,M$2:$AF$5,MAX($L$6:$AE$6)+2-M$6,0)*M$7,"")</f>
        <v/>
      </c>
      <c r="N19" s="30" t="str">
        <f>IFERROR(VLOOKUP($B19,N$2:$AF$5,MAX($L$6:$AE$6)+2-N$6,0)*N$7,"")</f>
        <v/>
      </c>
      <c r="O19" s="30" t="str">
        <f>IFERROR(VLOOKUP($B19,O$2:$AF$5,MAX($L$6:$AE$6)+2-O$6,0)*O$7,"")</f>
        <v/>
      </c>
      <c r="P19" s="30">
        <f>IFERROR(VLOOKUP($B19,P$2:$AF$5,MAX($L$6:$AE$6)+2-P$6,0)*P$7,"")</f>
        <v>1</v>
      </c>
      <c r="Q19" s="30" t="str">
        <f>IFERROR(VLOOKUP($B19,Q$2:$AF$5,MAX($L$6:$AE$6)+2-Q$6,0)*Q$7,"")</f>
        <v/>
      </c>
      <c r="R19" s="30" t="str">
        <f>IFERROR(VLOOKUP($B19,R$2:$AF$5,MAX($L$6:$AE$6)+2-R$6,0)*R$7,"")</f>
        <v/>
      </c>
      <c r="S19" s="30" t="str">
        <f>IFERROR(VLOOKUP($B19,S$2:$AF$5,MAX($L$6:$AE$6)+2-S$6,0)*S$7,"")</f>
        <v/>
      </c>
      <c r="T19" s="30" t="str">
        <f>IFERROR(VLOOKUP($B19,T$2:$AF$5,MAX($L$6:$AE$6)+2-T$6,0)*T$7,"")</f>
        <v/>
      </c>
      <c r="U19" s="30" t="str">
        <f>IFERROR(VLOOKUP($B19,U$2:$AF$5,MAX($L$6:$AE$6)+2-U$6,0)*U$7,"")</f>
        <v/>
      </c>
      <c r="V19" s="30" t="str">
        <f>IFERROR(VLOOKUP($B19,V$2:$AF$5,MAX($L$6:$AE$6)+2-V$6,0)*V$7,"")</f>
        <v/>
      </c>
      <c r="W19" s="30" t="str">
        <f>IFERROR(VLOOKUP($B19,W$2:$AF$5,MAX($L$6:$AE$6)+2-W$6,0)*W$7,"")</f>
        <v/>
      </c>
      <c r="X19" s="30" t="str">
        <f>IFERROR(VLOOKUP($B19,X$2:$AF$5,MAX($L$6:$AE$6)+2-X$6,0)*X$7,"")</f>
        <v/>
      </c>
      <c r="Y19" s="30" t="str">
        <f>IFERROR(VLOOKUP($B19,Y$2:$AF$5,MAX($L$6:$AE$6)+2-Y$6,0)*Y$7,"")</f>
        <v/>
      </c>
      <c r="Z19" s="30" t="str">
        <f>IFERROR(VLOOKUP($B19,Z$2:$AF$5,MAX($L$6:$AE$6)+2-Z$6,0)*Z$7,"")</f>
        <v/>
      </c>
      <c r="AA19" s="30" t="str">
        <f>IFERROR(VLOOKUP($B19,AA$2:$AF$5,MAX($L$6:$AE$6)+2-AA$6,0)*AA$7,"")</f>
        <v/>
      </c>
      <c r="AB19" s="30" t="str">
        <f>IFERROR(VLOOKUP($B19,AB$2:$AF$5,MAX($L$6:$AE$6)+2-AB$6,0)*AB$7,"")</f>
        <v/>
      </c>
      <c r="AC19" s="30" t="str">
        <f>IFERROR(VLOOKUP($B19,AC$2:$AF$5,MAX($L$6:$AE$6)+2-AC$6,0)*AC$7,"")</f>
        <v/>
      </c>
      <c r="AD19" s="30" t="str">
        <f>IFERROR(VLOOKUP($B19,AD$2:$AF$5,MAX($L$6:$AE$6)+2-AD$6,0)*AD$7,"")</f>
        <v/>
      </c>
      <c r="AE19" s="30" t="str">
        <f>IFERROR(VLOOKUP($B19,AE$2:$AF$5,MAX($L$6:$AE$6)+2-AE$6,0)*AE$7,"")</f>
        <v/>
      </c>
      <c r="AF19" s="33">
        <f t="shared" si="1"/>
        <v>15</v>
      </c>
      <c r="AG19" s="93"/>
      <c r="AH19" s="90">
        <v>26</v>
      </c>
      <c r="AI19" s="90">
        <v>12</v>
      </c>
    </row>
    <row r="20" spans="1:35">
      <c r="A20" s="24" t="s">
        <v>177</v>
      </c>
      <c r="B20" s="45">
        <v>24</v>
      </c>
      <c r="C20" s="45">
        <v>10047329920</v>
      </c>
      <c r="D20" s="6" t="s">
        <v>234</v>
      </c>
      <c r="E20" s="6" t="s">
        <v>84</v>
      </c>
      <c r="F20" s="25"/>
      <c r="G20" s="26"/>
      <c r="H20" s="27">
        <f t="shared" si="0"/>
        <v>3</v>
      </c>
      <c r="I20" s="15"/>
      <c r="J20" s="28"/>
      <c r="K20" s="29"/>
      <c r="L20" s="30" t="str">
        <f>IFERROR(VLOOKUP($B20,L$2:$AF$5,MAX($L$6:$AE$6)+2-L$6,0)*L$7,"")</f>
        <v/>
      </c>
      <c r="M20" s="30" t="str">
        <f>IFERROR(VLOOKUP($B20,M$2:$AF$5,MAX($L$6:$AE$6)+2-M$6,0)*M$7,"")</f>
        <v/>
      </c>
      <c r="N20" s="30" t="str">
        <f>IFERROR(VLOOKUP($B20,N$2:$AF$5,MAX($L$6:$AE$6)+2-N$6,0)*N$7,"")</f>
        <v/>
      </c>
      <c r="O20" s="30" t="str">
        <f>IFERROR(VLOOKUP($B20,O$2:$AF$5,MAX($L$6:$AE$6)+2-O$6,0)*O$7,"")</f>
        <v/>
      </c>
      <c r="P20" s="30" t="str">
        <f>IFERROR(VLOOKUP($B20,P$2:$AF$5,MAX($L$6:$AE$6)+2-P$6,0)*P$7,"")</f>
        <v/>
      </c>
      <c r="Q20" s="30" t="str">
        <f>IFERROR(VLOOKUP($B20,Q$2:$AF$5,MAX($L$6:$AE$6)+2-Q$6,0)*Q$7,"")</f>
        <v/>
      </c>
      <c r="R20" s="30" t="str">
        <f>IFERROR(VLOOKUP($B20,R$2:$AF$5,MAX($L$6:$AE$6)+2-R$6,0)*R$7,"")</f>
        <v/>
      </c>
      <c r="S20" s="30" t="str">
        <f>IFERROR(VLOOKUP($B20,S$2:$AF$5,MAX($L$6:$AE$6)+2-S$6,0)*S$7,"")</f>
        <v/>
      </c>
      <c r="T20" s="30">
        <f>IFERROR(VLOOKUP($B20,T$2:$AF$5,MAX($L$6:$AE$6)+2-T$6,0)*T$7,"")</f>
        <v>3</v>
      </c>
      <c r="U20" s="30" t="str">
        <f>IFERROR(VLOOKUP($B20,U$2:$AF$5,MAX($L$6:$AE$6)+2-U$6,0)*U$7,"")</f>
        <v/>
      </c>
      <c r="V20" s="30" t="str">
        <f>IFERROR(VLOOKUP($B20,V$2:$AF$5,MAX($L$6:$AE$6)+2-V$6,0)*V$7,"")</f>
        <v/>
      </c>
      <c r="W20" s="30" t="str">
        <f>IFERROR(VLOOKUP($B20,W$2:$AF$5,MAX($L$6:$AE$6)+2-W$6,0)*W$7,"")</f>
        <v/>
      </c>
      <c r="X20" s="30" t="str">
        <f>IFERROR(VLOOKUP($B20,X$2:$AF$5,MAX($L$6:$AE$6)+2-X$6,0)*X$7,"")</f>
        <v/>
      </c>
      <c r="Y20" s="30" t="str">
        <f>IFERROR(VLOOKUP($B20,Y$2:$AF$5,MAX($L$6:$AE$6)+2-Y$6,0)*Y$7,"")</f>
        <v/>
      </c>
      <c r="Z20" s="30" t="str">
        <f>IFERROR(VLOOKUP($B20,Z$2:$AF$5,MAX($L$6:$AE$6)+2-Z$6,0)*Z$7,"")</f>
        <v/>
      </c>
      <c r="AA20" s="30" t="str">
        <f>IFERROR(VLOOKUP($B20,AA$2:$AF$5,MAX($L$6:$AE$6)+2-AA$6,0)*AA$7,"")</f>
        <v/>
      </c>
      <c r="AB20" s="30" t="str">
        <f>IFERROR(VLOOKUP($B20,AB$2:$AF$5,MAX($L$6:$AE$6)+2-AB$6,0)*AB$7,"")</f>
        <v/>
      </c>
      <c r="AC20" s="30" t="str">
        <f>IFERROR(VLOOKUP($B20,AC$2:$AF$5,MAX($L$6:$AE$6)+2-AC$6,0)*AC$7,"")</f>
        <v/>
      </c>
      <c r="AD20" s="30" t="str">
        <f>IFERROR(VLOOKUP($B20,AD$2:$AF$5,MAX($L$6:$AE$6)+2-AD$6,0)*AD$7,"")</f>
        <v/>
      </c>
      <c r="AE20" s="30" t="str">
        <f>IFERROR(VLOOKUP($B20,AE$2:$AF$5,MAX($L$6:$AE$6)+2-AE$6,0)*AE$7,"")</f>
        <v/>
      </c>
      <c r="AF20" s="33">
        <f t="shared" si="1"/>
        <v>14</v>
      </c>
      <c r="AG20" s="93"/>
      <c r="AH20" s="90">
        <v>22</v>
      </c>
      <c r="AI20" s="90">
        <v>13</v>
      </c>
    </row>
    <row r="21" spans="1:35">
      <c r="A21" s="24" t="s">
        <v>180</v>
      </c>
      <c r="B21" s="45">
        <v>23</v>
      </c>
      <c r="C21" s="45">
        <v>10084836988</v>
      </c>
      <c r="D21" s="6" t="s">
        <v>250</v>
      </c>
      <c r="E21" s="6" t="s">
        <v>218</v>
      </c>
      <c r="F21" s="25"/>
      <c r="G21" s="26"/>
      <c r="H21" s="27">
        <f t="shared" si="0"/>
        <v>0</v>
      </c>
      <c r="I21" s="15"/>
      <c r="J21" s="28"/>
      <c r="K21" s="29"/>
      <c r="L21" s="30" t="str">
        <f>IFERROR(VLOOKUP($B21,L$2:$AF$5,MAX($L$6:$AE$6)+2-L$6,0)*L$7,"")</f>
        <v/>
      </c>
      <c r="M21" s="30" t="str">
        <f>IFERROR(VLOOKUP($B21,M$2:$AF$5,MAX($L$6:$AE$6)+2-M$6,0)*M$7,"")</f>
        <v/>
      </c>
      <c r="N21" s="30" t="str">
        <f>IFERROR(VLOOKUP($B21,N$2:$AF$5,MAX($L$6:$AE$6)+2-N$6,0)*N$7,"")</f>
        <v/>
      </c>
      <c r="O21" s="30" t="str">
        <f>IFERROR(VLOOKUP($B21,O$2:$AF$5,MAX($L$6:$AE$6)+2-O$6,0)*O$7,"")</f>
        <v/>
      </c>
      <c r="P21" s="30" t="str">
        <f>IFERROR(VLOOKUP($B21,P$2:$AF$5,MAX($L$6:$AE$6)+2-P$6,0)*P$7,"")</f>
        <v/>
      </c>
      <c r="Q21" s="30" t="str">
        <f>IFERROR(VLOOKUP($B21,Q$2:$AF$5,MAX($L$6:$AE$6)+2-Q$6,0)*Q$7,"")</f>
        <v/>
      </c>
      <c r="R21" s="30" t="str">
        <f>IFERROR(VLOOKUP($B21,R$2:$AF$5,MAX($L$6:$AE$6)+2-R$6,0)*R$7,"")</f>
        <v/>
      </c>
      <c r="S21" s="30" t="str">
        <f>IFERROR(VLOOKUP($B21,S$2:$AF$5,MAX($L$6:$AE$6)+2-S$6,0)*S$7,"")</f>
        <v/>
      </c>
      <c r="T21" s="30" t="str">
        <f>IFERROR(VLOOKUP($B21,T$2:$AF$5,MAX($L$6:$AE$6)+2-T$6,0)*T$7,"")</f>
        <v/>
      </c>
      <c r="U21" s="30" t="str">
        <f>IFERROR(VLOOKUP($B21,U$2:$AF$5,MAX($L$6:$AE$6)+2-U$6,0)*U$7,"")</f>
        <v/>
      </c>
      <c r="V21" s="30" t="str">
        <f>IFERROR(VLOOKUP($B21,V$2:$AF$5,MAX($L$6:$AE$6)+2-V$6,0)*V$7,"")</f>
        <v/>
      </c>
      <c r="W21" s="30" t="str">
        <f>IFERROR(VLOOKUP($B21,W$2:$AF$5,MAX($L$6:$AE$6)+2-W$6,0)*W$7,"")</f>
        <v/>
      </c>
      <c r="X21" s="30" t="str">
        <f>IFERROR(VLOOKUP($B21,X$2:$AF$5,MAX($L$6:$AE$6)+2-X$6,0)*X$7,"")</f>
        <v/>
      </c>
      <c r="Y21" s="30" t="str">
        <f>IFERROR(VLOOKUP($B21,Y$2:$AF$5,MAX($L$6:$AE$6)+2-Y$6,0)*Y$7,"")</f>
        <v/>
      </c>
      <c r="Z21" s="30" t="str">
        <f>IFERROR(VLOOKUP($B21,Z$2:$AF$5,MAX($L$6:$AE$6)+2-Z$6,0)*Z$7,"")</f>
        <v/>
      </c>
      <c r="AA21" s="30" t="str">
        <f>IFERROR(VLOOKUP($B21,AA$2:$AF$5,MAX($L$6:$AE$6)+2-AA$6,0)*AA$7,"")</f>
        <v/>
      </c>
      <c r="AB21" s="30" t="str">
        <f>IFERROR(VLOOKUP($B21,AB$2:$AF$5,MAX($L$6:$AE$6)+2-AB$6,0)*AB$7,"")</f>
        <v/>
      </c>
      <c r="AC21" s="30" t="str">
        <f>IFERROR(VLOOKUP($B21,AC$2:$AF$5,MAX($L$6:$AE$6)+2-AC$6,0)*AC$7,"")</f>
        <v/>
      </c>
      <c r="AD21" s="30" t="str">
        <f>IFERROR(VLOOKUP($B21,AD$2:$AF$5,MAX($L$6:$AE$6)+2-AD$6,0)*AD$7,"")</f>
        <v/>
      </c>
      <c r="AE21" s="30" t="str">
        <f>IFERROR(VLOOKUP($B21,AE$2:$AF$5,MAX($L$6:$AE$6)+2-AE$6,0)*AE$7,"")</f>
        <v/>
      </c>
      <c r="AF21" s="33">
        <f t="shared" si="1"/>
        <v>7</v>
      </c>
      <c r="AG21" s="93"/>
      <c r="AH21" s="90">
        <v>24</v>
      </c>
      <c r="AI21" s="90">
        <v>14</v>
      </c>
    </row>
    <row r="22" spans="1:35">
      <c r="A22" s="24" t="s">
        <v>183</v>
      </c>
      <c r="B22" s="45">
        <v>34</v>
      </c>
      <c r="C22" s="45">
        <v>10078831173</v>
      </c>
      <c r="D22" s="47" t="s">
        <v>384</v>
      </c>
      <c r="E22" s="47" t="s">
        <v>44</v>
      </c>
      <c r="F22" s="25"/>
      <c r="G22" s="26"/>
      <c r="H22" s="27">
        <f t="shared" si="0"/>
        <v>0</v>
      </c>
      <c r="I22" s="15"/>
      <c r="J22" s="28"/>
      <c r="K22" s="29"/>
      <c r="L22" s="30" t="str">
        <f>IFERROR(VLOOKUP($B22,L$2:$AF$5,MAX($L$6:$AE$6)+2-L$6,0)*L$7,"")</f>
        <v/>
      </c>
      <c r="M22" s="30" t="str">
        <f>IFERROR(VLOOKUP($B22,M$2:$AF$5,MAX($L$6:$AE$6)+2-M$6,0)*M$7,"")</f>
        <v/>
      </c>
      <c r="N22" s="30" t="str">
        <f>IFERROR(VLOOKUP($B22,N$2:$AF$5,MAX($L$6:$AE$6)+2-N$6,0)*N$7,"")</f>
        <v/>
      </c>
      <c r="O22" s="30" t="str">
        <f>IFERROR(VLOOKUP($B22,O$2:$AF$5,MAX($L$6:$AE$6)+2-O$6,0)*O$7,"")</f>
        <v/>
      </c>
      <c r="P22" s="30" t="str">
        <f>IFERROR(VLOOKUP($B22,P$2:$AF$5,MAX($L$6:$AE$6)+2-P$6,0)*P$7,"")</f>
        <v/>
      </c>
      <c r="Q22" s="30" t="str">
        <f>IFERROR(VLOOKUP($B22,Q$2:$AF$5,MAX($L$6:$AE$6)+2-Q$6,0)*Q$7,"")</f>
        <v/>
      </c>
      <c r="R22" s="30" t="str">
        <f>IFERROR(VLOOKUP($B22,R$2:$AF$5,MAX($L$6:$AE$6)+2-R$6,0)*R$7,"")</f>
        <v/>
      </c>
      <c r="S22" s="30" t="str">
        <f>IFERROR(VLOOKUP($B22,S$2:$AF$5,MAX($L$6:$AE$6)+2-S$6,0)*S$7,"")</f>
        <v/>
      </c>
      <c r="T22" s="30" t="str">
        <f>IFERROR(VLOOKUP($B22,T$2:$AF$5,MAX($L$6:$AE$6)+2-T$6,0)*T$7,"")</f>
        <v/>
      </c>
      <c r="U22" s="30" t="str">
        <f>IFERROR(VLOOKUP($B22,U$2:$AF$5,MAX($L$6:$AE$6)+2-U$6,0)*U$7,"")</f>
        <v/>
      </c>
      <c r="V22" s="30" t="str">
        <f>IFERROR(VLOOKUP($B22,V$2:$AF$5,MAX($L$6:$AE$6)+2-V$6,0)*V$7,"")</f>
        <v/>
      </c>
      <c r="W22" s="30" t="str">
        <f>IFERROR(VLOOKUP($B22,W$2:$AF$5,MAX($L$6:$AE$6)+2-W$6,0)*W$7,"")</f>
        <v/>
      </c>
      <c r="X22" s="30" t="str">
        <f>IFERROR(VLOOKUP($B22,X$2:$AF$5,MAX($L$6:$AE$6)+2-X$6,0)*X$7,"")</f>
        <v/>
      </c>
      <c r="Y22" s="30" t="str">
        <f>IFERROR(VLOOKUP($B22,Y$2:$AF$5,MAX($L$6:$AE$6)+2-Y$6,0)*Y$7,"")</f>
        <v/>
      </c>
      <c r="Z22" s="30" t="str">
        <f>IFERROR(VLOOKUP($B22,Z$2:$AF$5,MAX($L$6:$AE$6)+2-Z$6,0)*Z$7,"")</f>
        <v/>
      </c>
      <c r="AA22" s="30" t="str">
        <f>IFERROR(VLOOKUP($B22,AA$2:$AF$5,MAX($L$6:$AE$6)+2-AA$6,0)*AA$7,"")</f>
        <v/>
      </c>
      <c r="AB22" s="30" t="str">
        <f>IFERROR(VLOOKUP($B22,AB$2:$AF$5,MAX($L$6:$AE$6)+2-AB$6,0)*AB$7,"")</f>
        <v/>
      </c>
      <c r="AC22" s="30" t="str">
        <f>IFERROR(VLOOKUP($B22,AC$2:$AF$5,MAX($L$6:$AE$6)+2-AC$6,0)*AC$7,"")</f>
        <v/>
      </c>
      <c r="AD22" s="30" t="str">
        <f>IFERROR(VLOOKUP($B22,AD$2:$AF$5,MAX($L$6:$AE$6)+2-AD$6,0)*AD$7,"")</f>
        <v/>
      </c>
      <c r="AE22" s="30" t="str">
        <f>IFERROR(VLOOKUP($B22,AE$2:$AF$5,MAX($L$6:$AE$6)+2-AE$6,0)*AE$7,"")</f>
        <v/>
      </c>
      <c r="AF22" s="33">
        <f t="shared" si="1"/>
        <v>8</v>
      </c>
      <c r="AG22" s="93"/>
      <c r="AH22" s="90">
        <v>5</v>
      </c>
      <c r="AI22" s="90">
        <v>15</v>
      </c>
    </row>
    <row r="23" spans="1:35">
      <c r="A23" s="24" t="s">
        <v>186</v>
      </c>
      <c r="B23" s="45">
        <v>25</v>
      </c>
      <c r="C23" s="45">
        <v>10047379127</v>
      </c>
      <c r="D23" s="6" t="s">
        <v>256</v>
      </c>
      <c r="E23" s="6" t="s">
        <v>84</v>
      </c>
      <c r="F23" s="25"/>
      <c r="G23" s="26"/>
      <c r="H23" s="27">
        <f t="shared" si="0"/>
        <v>0</v>
      </c>
      <c r="I23" s="15"/>
      <c r="J23" s="28"/>
      <c r="K23" s="29"/>
      <c r="L23" s="30" t="str">
        <f>IFERROR(VLOOKUP($B23,L$2:$AF$5,MAX($L$6:$AE$6)+2-L$6,0)*L$7,"")</f>
        <v/>
      </c>
      <c r="M23" s="30" t="str">
        <f>IFERROR(VLOOKUP($B23,M$2:$AF$5,MAX($L$6:$AE$6)+2-M$6,0)*M$7,"")</f>
        <v/>
      </c>
      <c r="N23" s="30" t="str">
        <f>IFERROR(VLOOKUP($B23,N$2:$AF$5,MAX($L$6:$AE$6)+2-N$6,0)*N$7,"")</f>
        <v/>
      </c>
      <c r="O23" s="30" t="str">
        <f>IFERROR(VLOOKUP($B23,O$2:$AF$5,MAX($L$6:$AE$6)+2-O$6,0)*O$7,"")</f>
        <v/>
      </c>
      <c r="P23" s="30" t="str">
        <f>IFERROR(VLOOKUP($B23,P$2:$AF$5,MAX($L$6:$AE$6)+2-P$6,0)*P$7,"")</f>
        <v/>
      </c>
      <c r="Q23" s="30" t="str">
        <f>IFERROR(VLOOKUP($B23,Q$2:$AF$5,MAX($L$6:$AE$6)+2-Q$6,0)*Q$7,"")</f>
        <v/>
      </c>
      <c r="R23" s="30" t="str">
        <f>IFERROR(VLOOKUP($B23,R$2:$AF$5,MAX($L$6:$AE$6)+2-R$6,0)*R$7,"")</f>
        <v/>
      </c>
      <c r="S23" s="30" t="str">
        <f>IFERROR(VLOOKUP($B23,S$2:$AF$5,MAX($L$6:$AE$6)+2-S$6,0)*S$7,"")</f>
        <v/>
      </c>
      <c r="T23" s="30" t="str">
        <f>IFERROR(VLOOKUP($B23,T$2:$AF$5,MAX($L$6:$AE$6)+2-T$6,0)*T$7,"")</f>
        <v/>
      </c>
      <c r="U23" s="30" t="str">
        <f>IFERROR(VLOOKUP($B23,U$2:$AF$5,MAX($L$6:$AE$6)+2-U$6,0)*U$7,"")</f>
        <v/>
      </c>
      <c r="V23" s="30" t="str">
        <f>IFERROR(VLOOKUP($B23,V$2:$AF$5,MAX($L$6:$AE$6)+2-V$6,0)*V$7,"")</f>
        <v/>
      </c>
      <c r="W23" s="30" t="str">
        <f>IFERROR(VLOOKUP($B23,W$2:$AF$5,MAX($L$6:$AE$6)+2-W$6,0)*W$7,"")</f>
        <v/>
      </c>
      <c r="X23" s="30" t="str">
        <f>IFERROR(VLOOKUP($B23,X$2:$AF$5,MAX($L$6:$AE$6)+2-X$6,0)*X$7,"")</f>
        <v/>
      </c>
      <c r="Y23" s="30" t="str">
        <f>IFERROR(VLOOKUP($B23,Y$2:$AF$5,MAX($L$6:$AE$6)+2-Y$6,0)*Y$7,"")</f>
        <v/>
      </c>
      <c r="Z23" s="30" t="str">
        <f>IFERROR(VLOOKUP($B23,Z$2:$AF$5,MAX($L$6:$AE$6)+2-Z$6,0)*Z$7,"")</f>
        <v/>
      </c>
      <c r="AA23" s="30" t="str">
        <f>IFERROR(VLOOKUP($B23,AA$2:$AF$5,MAX($L$6:$AE$6)+2-AA$6,0)*AA$7,"")</f>
        <v/>
      </c>
      <c r="AB23" s="30" t="str">
        <f>IFERROR(VLOOKUP($B23,AB$2:$AF$5,MAX($L$6:$AE$6)+2-AB$6,0)*AB$7,"")</f>
        <v/>
      </c>
      <c r="AC23" s="30" t="str">
        <f>IFERROR(VLOOKUP($B23,AC$2:$AF$5,MAX($L$6:$AE$6)+2-AC$6,0)*AC$7,"")</f>
        <v/>
      </c>
      <c r="AD23" s="30" t="str">
        <f>IFERROR(VLOOKUP($B23,AD$2:$AF$5,MAX($L$6:$AE$6)+2-AD$6,0)*AD$7,"")</f>
        <v/>
      </c>
      <c r="AE23" s="30" t="str">
        <f>IFERROR(VLOOKUP($B23,AE$2:$AF$5,MAX($L$6:$AE$6)+2-AE$6,0)*AE$7,"")</f>
        <v/>
      </c>
      <c r="AF23" s="33">
        <f t="shared" si="1"/>
        <v>10</v>
      </c>
      <c r="AG23" s="93"/>
      <c r="AH23" s="90">
        <v>37</v>
      </c>
      <c r="AI23" s="90">
        <v>16</v>
      </c>
    </row>
    <row r="24" spans="1:35">
      <c r="A24" s="24" t="s">
        <v>189</v>
      </c>
      <c r="B24" s="45">
        <v>26</v>
      </c>
      <c r="C24" s="45">
        <v>10047382662</v>
      </c>
      <c r="D24" s="6" t="s">
        <v>246</v>
      </c>
      <c r="E24" s="6" t="s">
        <v>84</v>
      </c>
      <c r="F24" s="25"/>
      <c r="G24" s="26"/>
      <c r="H24" s="27">
        <f t="shared" si="0"/>
        <v>0</v>
      </c>
      <c r="I24" s="15"/>
      <c r="J24" s="28"/>
      <c r="K24" s="29"/>
      <c r="L24" s="30" t="str">
        <f>IFERROR(VLOOKUP($B24,L$2:$AF$5,MAX($L$6:$AE$6)+2-L$6,0)*L$7,"")</f>
        <v/>
      </c>
      <c r="M24" s="30" t="str">
        <f>IFERROR(VLOOKUP($B24,M$2:$AF$5,MAX($L$6:$AE$6)+2-M$6,0)*M$7,"")</f>
        <v/>
      </c>
      <c r="N24" s="30" t="str">
        <f>IFERROR(VLOOKUP($B24,N$2:$AF$5,MAX($L$6:$AE$6)+2-N$6,0)*N$7,"")</f>
        <v/>
      </c>
      <c r="O24" s="30" t="str">
        <f>IFERROR(VLOOKUP($B24,O$2:$AF$5,MAX($L$6:$AE$6)+2-O$6,0)*O$7,"")</f>
        <v/>
      </c>
      <c r="P24" s="30" t="str">
        <f>IFERROR(VLOOKUP($B24,P$2:$AF$5,MAX($L$6:$AE$6)+2-P$6,0)*P$7,"")</f>
        <v/>
      </c>
      <c r="Q24" s="30" t="str">
        <f>IFERROR(VLOOKUP($B24,Q$2:$AF$5,MAX($L$6:$AE$6)+2-Q$6,0)*Q$7,"")</f>
        <v/>
      </c>
      <c r="R24" s="30" t="str">
        <f>IFERROR(VLOOKUP($B24,R$2:$AF$5,MAX($L$6:$AE$6)+2-R$6,0)*R$7,"")</f>
        <v/>
      </c>
      <c r="S24" s="30" t="str">
        <f>IFERROR(VLOOKUP($B24,S$2:$AF$5,MAX($L$6:$AE$6)+2-S$6,0)*S$7,"")</f>
        <v/>
      </c>
      <c r="T24" s="30" t="str">
        <f>IFERROR(VLOOKUP($B24,T$2:$AF$5,MAX($L$6:$AE$6)+2-T$6,0)*T$7,"")</f>
        <v/>
      </c>
      <c r="U24" s="30" t="str">
        <f>IFERROR(VLOOKUP($B24,U$2:$AF$5,MAX($L$6:$AE$6)+2-U$6,0)*U$7,"")</f>
        <v/>
      </c>
      <c r="V24" s="30" t="str">
        <f>IFERROR(VLOOKUP($B24,V$2:$AF$5,MAX($L$6:$AE$6)+2-V$6,0)*V$7,"")</f>
        <v/>
      </c>
      <c r="W24" s="30" t="str">
        <f>IFERROR(VLOOKUP($B24,W$2:$AF$5,MAX($L$6:$AE$6)+2-W$6,0)*W$7,"")</f>
        <v/>
      </c>
      <c r="X24" s="30" t="str">
        <f>IFERROR(VLOOKUP($B24,X$2:$AF$5,MAX($L$6:$AE$6)+2-X$6,0)*X$7,"")</f>
        <v/>
      </c>
      <c r="Y24" s="30" t="str">
        <f>IFERROR(VLOOKUP($B24,Y$2:$AF$5,MAX($L$6:$AE$6)+2-Y$6,0)*Y$7,"")</f>
        <v/>
      </c>
      <c r="Z24" s="30" t="str">
        <f>IFERROR(VLOOKUP($B24,Z$2:$AF$5,MAX($L$6:$AE$6)+2-Z$6,0)*Z$7,"")</f>
        <v/>
      </c>
      <c r="AA24" s="30" t="str">
        <f>IFERROR(VLOOKUP($B24,AA$2:$AF$5,MAX($L$6:$AE$6)+2-AA$6,0)*AA$7,"")</f>
        <v/>
      </c>
      <c r="AB24" s="30" t="str">
        <f>IFERROR(VLOOKUP($B24,AB$2:$AF$5,MAX($L$6:$AE$6)+2-AB$6,0)*AB$7,"")</f>
        <v/>
      </c>
      <c r="AC24" s="30" t="str">
        <f>IFERROR(VLOOKUP($B24,AC$2:$AF$5,MAX($L$6:$AE$6)+2-AC$6,0)*AC$7,"")</f>
        <v/>
      </c>
      <c r="AD24" s="30" t="str">
        <f>IFERROR(VLOOKUP($B24,AD$2:$AF$5,MAX($L$6:$AE$6)+2-AD$6,0)*AD$7,"")</f>
        <v/>
      </c>
      <c r="AE24" s="30" t="str">
        <f>IFERROR(VLOOKUP($B24,AE$2:$AF$5,MAX($L$6:$AE$6)+2-AE$6,0)*AE$7,"")</f>
        <v/>
      </c>
      <c r="AF24" s="33">
        <f t="shared" si="1"/>
        <v>12</v>
      </c>
      <c r="AG24" s="93"/>
      <c r="AH24" s="90">
        <v>15</v>
      </c>
      <c r="AI24" s="90">
        <v>17</v>
      </c>
    </row>
    <row r="25" spans="1:35">
      <c r="A25" s="24" t="s">
        <v>192</v>
      </c>
      <c r="B25" s="45">
        <v>37</v>
      </c>
      <c r="C25" s="45">
        <v>10046656576</v>
      </c>
      <c r="D25" s="47" t="s">
        <v>244</v>
      </c>
      <c r="E25" s="47" t="s">
        <v>44</v>
      </c>
      <c r="F25" s="86"/>
      <c r="G25" s="86"/>
      <c r="H25" s="27">
        <f t="shared" si="0"/>
        <v>0</v>
      </c>
      <c r="I25" s="15"/>
      <c r="J25" s="28"/>
      <c r="K25" s="29"/>
      <c r="L25" s="30" t="str">
        <f>IFERROR(VLOOKUP($B25,L$2:$AF$5,MAX($L$6:$AE$6)+2-L$6,0)*L$7,"")</f>
        <v/>
      </c>
      <c r="M25" s="30" t="str">
        <f>IFERROR(VLOOKUP($B25,M$2:$AF$5,MAX($L$6:$AE$6)+2-M$6,0)*M$7,"")</f>
        <v/>
      </c>
      <c r="N25" s="30" t="str">
        <f>IFERROR(VLOOKUP($B25,N$2:$AF$5,MAX($L$6:$AE$6)+2-N$6,0)*N$7,"")</f>
        <v/>
      </c>
      <c r="O25" s="30" t="str">
        <f>IFERROR(VLOOKUP($B25,O$2:$AF$5,MAX($L$6:$AE$6)+2-O$6,0)*O$7,"")</f>
        <v/>
      </c>
      <c r="P25" s="30" t="str">
        <f>IFERROR(VLOOKUP($B25,P$2:$AF$5,MAX($L$6:$AE$6)+2-P$6,0)*P$7,"")</f>
        <v/>
      </c>
      <c r="Q25" s="30" t="str">
        <f>IFERROR(VLOOKUP($B25,Q$2:$AF$5,MAX($L$6:$AE$6)+2-Q$6,0)*Q$7,"")</f>
        <v/>
      </c>
      <c r="R25" s="30" t="str">
        <f>IFERROR(VLOOKUP($B25,R$2:$AF$5,MAX($L$6:$AE$6)+2-R$6,0)*R$7,"")</f>
        <v/>
      </c>
      <c r="S25" s="30" t="str">
        <f>IFERROR(VLOOKUP($B25,S$2:$AF$5,MAX($L$6:$AE$6)+2-S$6,0)*S$7,"")</f>
        <v/>
      </c>
      <c r="T25" s="30" t="str">
        <f>IFERROR(VLOOKUP($B25,T$2:$AF$5,MAX($L$6:$AE$6)+2-T$6,0)*T$7,"")</f>
        <v/>
      </c>
      <c r="U25" s="30" t="str">
        <f>IFERROR(VLOOKUP($B25,U$2:$AF$5,MAX($L$6:$AE$6)+2-U$6,0)*U$7,"")</f>
        <v/>
      </c>
      <c r="V25" s="30" t="str">
        <f>IFERROR(VLOOKUP($B25,V$2:$AF$5,MAX($L$6:$AE$6)+2-V$6,0)*V$7,"")</f>
        <v/>
      </c>
      <c r="W25" s="30" t="str">
        <f>IFERROR(VLOOKUP($B25,W$2:$AF$5,MAX($L$6:$AE$6)+2-W$6,0)*W$7,"")</f>
        <v/>
      </c>
      <c r="X25" s="30" t="str">
        <f>IFERROR(VLOOKUP($B25,X$2:$AF$5,MAX($L$6:$AE$6)+2-X$6,0)*X$7,"")</f>
        <v/>
      </c>
      <c r="Y25" s="30" t="str">
        <f>IFERROR(VLOOKUP($B25,Y$2:$AF$5,MAX($L$6:$AE$6)+2-Y$6,0)*Y$7,"")</f>
        <v/>
      </c>
      <c r="Z25" s="30" t="str">
        <f>IFERROR(VLOOKUP($B25,Z$2:$AF$5,MAX($L$6:$AE$6)+2-Z$6,0)*Z$7,"")</f>
        <v/>
      </c>
      <c r="AA25" s="30" t="str">
        <f>IFERROR(VLOOKUP($B25,AA$2:$AF$5,MAX($L$6:$AE$6)+2-AA$6,0)*AA$7,"")</f>
        <v/>
      </c>
      <c r="AB25" s="30" t="str">
        <f>IFERROR(VLOOKUP($B25,AB$2:$AF$5,MAX($L$6:$AE$6)+2-AB$6,0)*AB$7,"")</f>
        <v/>
      </c>
      <c r="AC25" s="30" t="str">
        <f>IFERROR(VLOOKUP($B25,AC$2:$AF$5,MAX($L$6:$AE$6)+2-AC$6,0)*AC$7,"")</f>
        <v/>
      </c>
      <c r="AD25" s="30" t="str">
        <f>IFERROR(VLOOKUP($B25,AD$2:$AF$5,MAX($L$6:$AE$6)+2-AD$6,0)*AD$7,"")</f>
        <v/>
      </c>
      <c r="AE25" s="30" t="str">
        <f>IFERROR(VLOOKUP($B25,AE$2:$AF$5,MAX($L$6:$AE$6)+2-AE$6,0)*AE$7,"")</f>
        <v/>
      </c>
      <c r="AF25" s="33">
        <f t="shared" si="1"/>
        <v>16</v>
      </c>
      <c r="AG25" s="93"/>
      <c r="AH25" s="90">
        <v>33</v>
      </c>
      <c r="AI25" s="90">
        <v>18</v>
      </c>
    </row>
    <row r="26" spans="1:35">
      <c r="A26" s="24" t="s">
        <v>195</v>
      </c>
      <c r="B26" s="45">
        <v>15</v>
      </c>
      <c r="C26" s="45">
        <v>10046565842</v>
      </c>
      <c r="D26" s="6" t="s">
        <v>260</v>
      </c>
      <c r="E26" s="6" t="s">
        <v>29</v>
      </c>
      <c r="F26" s="25"/>
      <c r="G26" s="26"/>
      <c r="H26" s="27">
        <f t="shared" si="0"/>
        <v>0</v>
      </c>
      <c r="I26" s="15"/>
      <c r="J26" s="28"/>
      <c r="K26" s="29"/>
      <c r="L26" s="30" t="str">
        <f>IFERROR(VLOOKUP($B26,L$2:$AF$5,MAX($L$6:$AE$6)+2-L$6,0)*L$7,"")</f>
        <v/>
      </c>
      <c r="M26" s="30" t="str">
        <f>IFERROR(VLOOKUP($B26,M$2:$AF$5,MAX($L$6:$AE$6)+2-M$6,0)*M$7,"")</f>
        <v/>
      </c>
      <c r="N26" s="30" t="str">
        <f>IFERROR(VLOOKUP($B26,N$2:$AF$5,MAX($L$6:$AE$6)+2-N$6,0)*N$7,"")</f>
        <v/>
      </c>
      <c r="O26" s="30" t="str">
        <f>IFERROR(VLOOKUP($B26,O$2:$AF$5,MAX($L$6:$AE$6)+2-O$6,0)*O$7,"")</f>
        <v/>
      </c>
      <c r="P26" s="30" t="str">
        <f>IFERROR(VLOOKUP($B26,P$2:$AF$5,MAX($L$6:$AE$6)+2-P$6,0)*P$7,"")</f>
        <v/>
      </c>
      <c r="Q26" s="30" t="str">
        <f>IFERROR(VLOOKUP($B26,Q$2:$AF$5,MAX($L$6:$AE$6)+2-Q$6,0)*Q$7,"")</f>
        <v/>
      </c>
      <c r="R26" s="30" t="str">
        <f>IFERROR(VLOOKUP($B26,R$2:$AF$5,MAX($L$6:$AE$6)+2-R$6,0)*R$7,"")</f>
        <v/>
      </c>
      <c r="S26" s="30" t="str">
        <f>IFERROR(VLOOKUP($B26,S$2:$AF$5,MAX($L$6:$AE$6)+2-S$6,0)*S$7,"")</f>
        <v/>
      </c>
      <c r="T26" s="30" t="str">
        <f>IFERROR(VLOOKUP($B26,T$2:$AF$5,MAX($L$6:$AE$6)+2-T$6,0)*T$7,"")</f>
        <v/>
      </c>
      <c r="U26" s="30" t="str">
        <f>IFERROR(VLOOKUP($B26,U$2:$AF$5,MAX($L$6:$AE$6)+2-U$6,0)*U$7,"")</f>
        <v/>
      </c>
      <c r="V26" s="30" t="str">
        <f>IFERROR(VLOOKUP($B26,V$2:$AF$5,MAX($L$6:$AE$6)+2-V$6,0)*V$7,"")</f>
        <v/>
      </c>
      <c r="W26" s="30" t="str">
        <f>IFERROR(VLOOKUP($B26,W$2:$AF$5,MAX($L$6:$AE$6)+2-W$6,0)*W$7,"")</f>
        <v/>
      </c>
      <c r="X26" s="30" t="str">
        <f>IFERROR(VLOOKUP($B26,X$2:$AF$5,MAX($L$6:$AE$6)+2-X$6,0)*X$7,"")</f>
        <v/>
      </c>
      <c r="Y26" s="30" t="str">
        <f>IFERROR(VLOOKUP($B26,Y$2:$AF$5,MAX($L$6:$AE$6)+2-Y$6,0)*Y$7,"")</f>
        <v/>
      </c>
      <c r="Z26" s="30" t="str">
        <f>IFERROR(VLOOKUP($B26,Z$2:$AF$5,MAX($L$6:$AE$6)+2-Z$6,0)*Z$7,"")</f>
        <v/>
      </c>
      <c r="AA26" s="30" t="str">
        <f>IFERROR(VLOOKUP($B26,AA$2:$AF$5,MAX($L$6:$AE$6)+2-AA$6,0)*AA$7,"")</f>
        <v/>
      </c>
      <c r="AB26" s="30" t="str">
        <f>IFERROR(VLOOKUP($B26,AB$2:$AF$5,MAX($L$6:$AE$6)+2-AB$6,0)*AB$7,"")</f>
        <v/>
      </c>
      <c r="AC26" s="30" t="str">
        <f>IFERROR(VLOOKUP($B26,AC$2:$AF$5,MAX($L$6:$AE$6)+2-AC$6,0)*AC$7,"")</f>
        <v/>
      </c>
      <c r="AD26" s="30" t="str">
        <f>IFERROR(VLOOKUP($B26,AD$2:$AF$5,MAX($L$6:$AE$6)+2-AD$6,0)*AD$7,"")</f>
        <v/>
      </c>
      <c r="AE26" s="30" t="str">
        <f>IFERROR(VLOOKUP($B26,AE$2:$AF$5,MAX($L$6:$AE$6)+2-AE$6,0)*AE$7,"")</f>
        <v/>
      </c>
      <c r="AF26" s="33">
        <f t="shared" si="1"/>
        <v>17</v>
      </c>
      <c r="AG26" s="93"/>
      <c r="AH26" s="90">
        <v>28</v>
      </c>
      <c r="AI26" s="90">
        <v>19</v>
      </c>
    </row>
    <row r="27" spans="1:35">
      <c r="A27" s="24" t="s">
        <v>198</v>
      </c>
      <c r="B27" s="45">
        <v>33</v>
      </c>
      <c r="C27" s="45">
        <v>10047399941</v>
      </c>
      <c r="D27" s="47" t="s">
        <v>268</v>
      </c>
      <c r="E27" s="47" t="s">
        <v>44</v>
      </c>
      <c r="F27" s="25"/>
      <c r="G27" s="26"/>
      <c r="H27" s="27">
        <f t="shared" si="0"/>
        <v>0</v>
      </c>
      <c r="I27" s="15"/>
      <c r="J27" s="28"/>
      <c r="K27" s="29"/>
      <c r="L27" s="30" t="str">
        <f>IFERROR(VLOOKUP($B27,L$2:$AF$5,MAX($L$6:$AE$6)+2-L$6,0)*L$7,"")</f>
        <v/>
      </c>
      <c r="M27" s="30" t="str">
        <f>IFERROR(VLOOKUP($B27,M$2:$AF$5,MAX($L$6:$AE$6)+2-M$6,0)*M$7,"")</f>
        <v/>
      </c>
      <c r="N27" s="30" t="str">
        <f>IFERROR(VLOOKUP($B27,N$2:$AF$5,MAX($L$6:$AE$6)+2-N$6,0)*N$7,"")</f>
        <v/>
      </c>
      <c r="O27" s="30" t="str">
        <f>IFERROR(VLOOKUP($B27,O$2:$AF$5,MAX($L$6:$AE$6)+2-O$6,0)*O$7,"")</f>
        <v/>
      </c>
      <c r="P27" s="30" t="str">
        <f>IFERROR(VLOOKUP($B27,P$2:$AF$5,MAX($L$6:$AE$6)+2-P$6,0)*P$7,"")</f>
        <v/>
      </c>
      <c r="Q27" s="30" t="str">
        <f>IFERROR(VLOOKUP($B27,Q$2:$AF$5,MAX($L$6:$AE$6)+2-Q$6,0)*Q$7,"")</f>
        <v/>
      </c>
      <c r="R27" s="30" t="str">
        <f>IFERROR(VLOOKUP($B27,R$2:$AF$5,MAX($L$6:$AE$6)+2-R$6,0)*R$7,"")</f>
        <v/>
      </c>
      <c r="S27" s="30" t="str">
        <f>IFERROR(VLOOKUP($B27,S$2:$AF$5,MAX($L$6:$AE$6)+2-S$6,0)*S$7,"")</f>
        <v/>
      </c>
      <c r="T27" s="30" t="str">
        <f>IFERROR(VLOOKUP($B27,T$2:$AF$5,MAX($L$6:$AE$6)+2-T$6,0)*T$7,"")</f>
        <v/>
      </c>
      <c r="U27" s="30" t="str">
        <f>IFERROR(VLOOKUP($B27,U$2:$AF$5,MAX($L$6:$AE$6)+2-U$6,0)*U$7,"")</f>
        <v/>
      </c>
      <c r="V27" s="30" t="str">
        <f>IFERROR(VLOOKUP($B27,V$2:$AF$5,MAX($L$6:$AE$6)+2-V$6,0)*V$7,"")</f>
        <v/>
      </c>
      <c r="W27" s="30" t="str">
        <f>IFERROR(VLOOKUP($B27,W$2:$AF$5,MAX($L$6:$AE$6)+2-W$6,0)*W$7,"")</f>
        <v/>
      </c>
      <c r="X27" s="30" t="str">
        <f>IFERROR(VLOOKUP($B27,X$2:$AF$5,MAX($L$6:$AE$6)+2-X$6,0)*X$7,"")</f>
        <v/>
      </c>
      <c r="Y27" s="30" t="str">
        <f>IFERROR(VLOOKUP($B27,Y$2:$AF$5,MAX($L$6:$AE$6)+2-Y$6,0)*Y$7,"")</f>
        <v/>
      </c>
      <c r="Z27" s="30" t="str">
        <f>IFERROR(VLOOKUP($B27,Z$2:$AF$5,MAX($L$6:$AE$6)+2-Z$6,0)*Z$7,"")</f>
        <v/>
      </c>
      <c r="AA27" s="30" t="str">
        <f>IFERROR(VLOOKUP($B27,AA$2:$AF$5,MAX($L$6:$AE$6)+2-AA$6,0)*AA$7,"")</f>
        <v/>
      </c>
      <c r="AB27" s="30" t="str">
        <f>IFERROR(VLOOKUP($B27,AB$2:$AF$5,MAX($L$6:$AE$6)+2-AB$6,0)*AB$7,"")</f>
        <v/>
      </c>
      <c r="AC27" s="30" t="str">
        <f>IFERROR(VLOOKUP($B27,AC$2:$AF$5,MAX($L$6:$AE$6)+2-AC$6,0)*AC$7,"")</f>
        <v/>
      </c>
      <c r="AD27" s="30" t="str">
        <f>IFERROR(VLOOKUP($B27,AD$2:$AF$5,MAX($L$6:$AE$6)+2-AD$6,0)*AD$7,"")</f>
        <v/>
      </c>
      <c r="AE27" s="30" t="str">
        <f>IFERROR(VLOOKUP($B27,AE$2:$AF$5,MAX($L$6:$AE$6)+2-AE$6,0)*AE$7,"")</f>
        <v/>
      </c>
      <c r="AF27" s="33">
        <f t="shared" si="1"/>
        <v>18</v>
      </c>
      <c r="AG27" s="93"/>
      <c r="AH27" s="90">
        <v>16</v>
      </c>
      <c r="AI27" s="90">
        <v>20</v>
      </c>
    </row>
    <row r="28" spans="1:35">
      <c r="A28" s="24" t="s">
        <v>201</v>
      </c>
      <c r="B28" s="45">
        <v>28</v>
      </c>
      <c r="C28" s="45">
        <v>10047422472</v>
      </c>
      <c r="D28" s="6" t="s">
        <v>258</v>
      </c>
      <c r="E28" s="6" t="s">
        <v>163</v>
      </c>
      <c r="F28" s="25"/>
      <c r="G28" s="26"/>
      <c r="H28" s="27">
        <f t="shared" si="0"/>
        <v>0</v>
      </c>
      <c r="I28" s="15"/>
      <c r="J28" s="28"/>
      <c r="K28" s="29"/>
      <c r="L28" s="30" t="str">
        <f>IFERROR(VLOOKUP($B28,L$2:$AF$5,MAX($L$6:$AE$6)+2-L$6,0)*L$7,"")</f>
        <v/>
      </c>
      <c r="M28" s="30" t="str">
        <f>IFERROR(VLOOKUP($B28,M$2:$AF$5,MAX($L$6:$AE$6)+2-M$6,0)*M$7,"")</f>
        <v/>
      </c>
      <c r="N28" s="30" t="str">
        <f>IFERROR(VLOOKUP($B28,N$2:$AF$5,MAX($L$6:$AE$6)+2-N$6,0)*N$7,"")</f>
        <v/>
      </c>
      <c r="O28" s="30" t="str">
        <f>IFERROR(VLOOKUP($B28,O$2:$AF$5,MAX($L$6:$AE$6)+2-O$6,0)*O$7,"")</f>
        <v/>
      </c>
      <c r="P28" s="30" t="str">
        <f>IFERROR(VLOOKUP($B28,P$2:$AF$5,MAX($L$6:$AE$6)+2-P$6,0)*P$7,"")</f>
        <v/>
      </c>
      <c r="Q28" s="30" t="str">
        <f>IFERROR(VLOOKUP($B28,Q$2:$AF$5,MAX($L$6:$AE$6)+2-Q$6,0)*Q$7,"")</f>
        <v/>
      </c>
      <c r="R28" s="30" t="str">
        <f>IFERROR(VLOOKUP($B28,R$2:$AF$5,MAX($L$6:$AE$6)+2-R$6,0)*R$7,"")</f>
        <v/>
      </c>
      <c r="S28" s="30" t="str">
        <f>IFERROR(VLOOKUP($B28,S$2:$AF$5,MAX($L$6:$AE$6)+2-S$6,0)*S$7,"")</f>
        <v/>
      </c>
      <c r="T28" s="30" t="str">
        <f>IFERROR(VLOOKUP($B28,T$2:$AF$5,MAX($L$6:$AE$6)+2-T$6,0)*T$7,"")</f>
        <v/>
      </c>
      <c r="U28" s="30" t="str">
        <f>IFERROR(VLOOKUP($B28,U$2:$AF$5,MAX($L$6:$AE$6)+2-U$6,0)*U$7,"")</f>
        <v/>
      </c>
      <c r="V28" s="30" t="str">
        <f>IFERROR(VLOOKUP($B28,V$2:$AF$5,MAX($L$6:$AE$6)+2-V$6,0)*V$7,"")</f>
        <v/>
      </c>
      <c r="W28" s="30" t="str">
        <f>IFERROR(VLOOKUP($B28,W$2:$AF$5,MAX($L$6:$AE$6)+2-W$6,0)*W$7,"")</f>
        <v/>
      </c>
      <c r="X28" s="30" t="str">
        <f>IFERROR(VLOOKUP($B28,X$2:$AF$5,MAX($L$6:$AE$6)+2-X$6,0)*X$7,"")</f>
        <v/>
      </c>
      <c r="Y28" s="30" t="str">
        <f>IFERROR(VLOOKUP($B28,Y$2:$AF$5,MAX($L$6:$AE$6)+2-Y$6,0)*Y$7,"")</f>
        <v/>
      </c>
      <c r="Z28" s="30" t="str">
        <f>IFERROR(VLOOKUP($B28,Z$2:$AF$5,MAX($L$6:$AE$6)+2-Z$6,0)*Z$7,"")</f>
        <v/>
      </c>
      <c r="AA28" s="30" t="str">
        <f>IFERROR(VLOOKUP($B28,AA$2:$AF$5,MAX($L$6:$AE$6)+2-AA$6,0)*AA$7,"")</f>
        <v/>
      </c>
      <c r="AB28" s="30" t="str">
        <f>IFERROR(VLOOKUP($B28,AB$2:$AF$5,MAX($L$6:$AE$6)+2-AB$6,0)*AB$7,"")</f>
        <v/>
      </c>
      <c r="AC28" s="30" t="str">
        <f>IFERROR(VLOOKUP($B28,AC$2:$AF$5,MAX($L$6:$AE$6)+2-AC$6,0)*AC$7,"")</f>
        <v/>
      </c>
      <c r="AD28" s="30" t="str">
        <f>IFERROR(VLOOKUP($B28,AD$2:$AF$5,MAX($L$6:$AE$6)+2-AD$6,0)*AD$7,"")</f>
        <v/>
      </c>
      <c r="AE28" s="30" t="str">
        <f>IFERROR(VLOOKUP($B28,AE$2:$AF$5,MAX($L$6:$AE$6)+2-AE$6,0)*AE$7,"")</f>
        <v/>
      </c>
      <c r="AF28" s="33">
        <f t="shared" si="1"/>
        <v>19</v>
      </c>
      <c r="AG28" s="93"/>
      <c r="AH28" s="90">
        <v>13</v>
      </c>
      <c r="AI28" s="90">
        <v>21</v>
      </c>
    </row>
    <row r="29" spans="1:35">
      <c r="A29" s="24" t="s">
        <v>204</v>
      </c>
      <c r="B29" s="45">
        <v>16</v>
      </c>
      <c r="C29" s="45">
        <v>10080866355</v>
      </c>
      <c r="D29" s="6" t="s">
        <v>254</v>
      </c>
      <c r="E29" s="6" t="s">
        <v>29</v>
      </c>
      <c r="F29" s="25"/>
      <c r="G29" s="26"/>
      <c r="H29" s="27">
        <f t="shared" si="0"/>
        <v>0</v>
      </c>
      <c r="I29" s="15"/>
      <c r="J29" s="28"/>
      <c r="K29" s="29"/>
      <c r="L29" s="30" t="str">
        <f>IFERROR(VLOOKUP($B29,L$2:$AF$5,MAX($L$6:$AE$6)+2-L$6,0)*L$7,"")</f>
        <v/>
      </c>
      <c r="M29" s="30" t="str">
        <f>IFERROR(VLOOKUP($B29,M$2:$AF$5,MAX($L$6:$AE$6)+2-M$6,0)*M$7,"")</f>
        <v/>
      </c>
      <c r="N29" s="30" t="str">
        <f>IFERROR(VLOOKUP($B29,N$2:$AF$5,MAX($L$6:$AE$6)+2-N$6,0)*N$7,"")</f>
        <v/>
      </c>
      <c r="O29" s="30" t="str">
        <f>IFERROR(VLOOKUP($B29,O$2:$AF$5,MAX($L$6:$AE$6)+2-O$6,0)*O$7,"")</f>
        <v/>
      </c>
      <c r="P29" s="30" t="str">
        <f>IFERROR(VLOOKUP($B29,P$2:$AF$5,MAX($L$6:$AE$6)+2-P$6,0)*P$7,"")</f>
        <v/>
      </c>
      <c r="Q29" s="30" t="str">
        <f>IFERROR(VLOOKUP($B29,Q$2:$AF$5,MAX($L$6:$AE$6)+2-Q$6,0)*Q$7,"")</f>
        <v/>
      </c>
      <c r="R29" s="30" t="str">
        <f>IFERROR(VLOOKUP($B29,R$2:$AF$5,MAX($L$6:$AE$6)+2-R$6,0)*R$7,"")</f>
        <v/>
      </c>
      <c r="S29" s="30" t="str">
        <f>IFERROR(VLOOKUP($B29,S$2:$AF$5,MAX($L$6:$AE$6)+2-S$6,0)*S$7,"")</f>
        <v/>
      </c>
      <c r="T29" s="30" t="str">
        <f>IFERROR(VLOOKUP($B29,T$2:$AF$5,MAX($L$6:$AE$6)+2-T$6,0)*T$7,"")</f>
        <v/>
      </c>
      <c r="U29" s="30" t="str">
        <f>IFERROR(VLOOKUP($B29,U$2:$AF$5,MAX($L$6:$AE$6)+2-U$6,0)*U$7,"")</f>
        <v/>
      </c>
      <c r="V29" s="30" t="str">
        <f>IFERROR(VLOOKUP($B29,V$2:$AF$5,MAX($L$6:$AE$6)+2-V$6,0)*V$7,"")</f>
        <v/>
      </c>
      <c r="W29" s="30" t="str">
        <f>IFERROR(VLOOKUP($B29,W$2:$AF$5,MAX($L$6:$AE$6)+2-W$6,0)*W$7,"")</f>
        <v/>
      </c>
      <c r="X29" s="30" t="str">
        <f>IFERROR(VLOOKUP($B29,X$2:$AF$5,MAX($L$6:$AE$6)+2-X$6,0)*X$7,"")</f>
        <v/>
      </c>
      <c r="Y29" s="30" t="str">
        <f>IFERROR(VLOOKUP($B29,Y$2:$AF$5,MAX($L$6:$AE$6)+2-Y$6,0)*Y$7,"")</f>
        <v/>
      </c>
      <c r="Z29" s="30" t="str">
        <f>IFERROR(VLOOKUP($B29,Z$2:$AF$5,MAX($L$6:$AE$6)+2-Z$6,0)*Z$7,"")</f>
        <v/>
      </c>
      <c r="AA29" s="30" t="str">
        <f>IFERROR(VLOOKUP($B29,AA$2:$AF$5,MAX($L$6:$AE$6)+2-AA$6,0)*AA$7,"")</f>
        <v/>
      </c>
      <c r="AB29" s="30" t="str">
        <f>IFERROR(VLOOKUP($B29,AB$2:$AF$5,MAX($L$6:$AE$6)+2-AB$6,0)*AB$7,"")</f>
        <v/>
      </c>
      <c r="AC29" s="30" t="str">
        <f>IFERROR(VLOOKUP($B29,AC$2:$AF$5,MAX($L$6:$AE$6)+2-AC$6,0)*AC$7,"")</f>
        <v/>
      </c>
      <c r="AD29" s="30" t="str">
        <f>IFERROR(VLOOKUP($B29,AD$2:$AF$5,MAX($L$6:$AE$6)+2-AD$6,0)*AD$7,"")</f>
        <v/>
      </c>
      <c r="AE29" s="30" t="str">
        <f>IFERROR(VLOOKUP($B29,AE$2:$AF$5,MAX($L$6:$AE$6)+2-AE$6,0)*AE$7,"")</f>
        <v/>
      </c>
      <c r="AF29" s="33">
        <f t="shared" si="1"/>
        <v>20</v>
      </c>
      <c r="AG29" s="93"/>
      <c r="AH29" s="90">
        <v>8</v>
      </c>
      <c r="AI29" s="90">
        <v>22</v>
      </c>
    </row>
    <row r="30" spans="1:35">
      <c r="A30" s="24" t="s">
        <v>264</v>
      </c>
      <c r="B30" s="45">
        <v>13</v>
      </c>
      <c r="C30" s="45">
        <v>10117167593</v>
      </c>
      <c r="D30" s="6" t="s">
        <v>252</v>
      </c>
      <c r="E30" s="6" t="s">
        <v>68</v>
      </c>
      <c r="F30" s="25"/>
      <c r="G30" s="26"/>
      <c r="H30" s="27">
        <f t="shared" si="0"/>
        <v>0</v>
      </c>
      <c r="I30" s="15"/>
      <c r="J30" s="28"/>
      <c r="K30" s="29"/>
      <c r="L30" s="30" t="str">
        <f>IFERROR(VLOOKUP($B30,L$2:$AF$5,MAX($L$6:$AE$6)+2-L$6,0)*L$7,"")</f>
        <v/>
      </c>
      <c r="M30" s="30" t="str">
        <f>IFERROR(VLOOKUP($B30,M$2:$AF$5,MAX($L$6:$AE$6)+2-M$6,0)*M$7,"")</f>
        <v/>
      </c>
      <c r="N30" s="30" t="str">
        <f>IFERROR(VLOOKUP($B30,N$2:$AF$5,MAX($L$6:$AE$6)+2-N$6,0)*N$7,"")</f>
        <v/>
      </c>
      <c r="O30" s="30" t="str">
        <f>IFERROR(VLOOKUP($B30,O$2:$AF$5,MAX($L$6:$AE$6)+2-O$6,0)*O$7,"")</f>
        <v/>
      </c>
      <c r="P30" s="30" t="str">
        <f>IFERROR(VLOOKUP($B30,P$2:$AF$5,MAX($L$6:$AE$6)+2-P$6,0)*P$7,"")</f>
        <v/>
      </c>
      <c r="Q30" s="30" t="str">
        <f>IFERROR(VLOOKUP($B30,Q$2:$AF$5,MAX($L$6:$AE$6)+2-Q$6,0)*Q$7,"")</f>
        <v/>
      </c>
      <c r="R30" s="30" t="str">
        <f>IFERROR(VLOOKUP($B30,R$2:$AF$5,MAX($L$6:$AE$6)+2-R$6,0)*R$7,"")</f>
        <v/>
      </c>
      <c r="S30" s="30" t="str">
        <f>IFERROR(VLOOKUP($B30,S$2:$AF$5,MAX($L$6:$AE$6)+2-S$6,0)*S$7,"")</f>
        <v/>
      </c>
      <c r="T30" s="30" t="str">
        <f>IFERROR(VLOOKUP($B30,T$2:$AF$5,MAX($L$6:$AE$6)+2-T$6,0)*T$7,"")</f>
        <v/>
      </c>
      <c r="U30" s="30" t="str">
        <f>IFERROR(VLOOKUP($B30,U$2:$AF$5,MAX($L$6:$AE$6)+2-U$6,0)*U$7,"")</f>
        <v/>
      </c>
      <c r="V30" s="30" t="str">
        <f>IFERROR(VLOOKUP($B30,V$2:$AF$5,MAX($L$6:$AE$6)+2-V$6,0)*V$7,"")</f>
        <v/>
      </c>
      <c r="W30" s="30" t="str">
        <f>IFERROR(VLOOKUP($B30,W$2:$AF$5,MAX($L$6:$AE$6)+2-W$6,0)*W$7,"")</f>
        <v/>
      </c>
      <c r="X30" s="30" t="str">
        <f>IFERROR(VLOOKUP($B30,X$2:$AF$5,MAX($L$6:$AE$6)+2-X$6,0)*X$7,"")</f>
        <v/>
      </c>
      <c r="Y30" s="30" t="str">
        <f>IFERROR(VLOOKUP($B30,Y$2:$AF$5,MAX($L$6:$AE$6)+2-Y$6,0)*Y$7,"")</f>
        <v/>
      </c>
      <c r="Z30" s="30" t="str">
        <f>IFERROR(VLOOKUP($B30,Z$2:$AF$5,MAX($L$6:$AE$6)+2-Z$6,0)*Z$7,"")</f>
        <v/>
      </c>
      <c r="AA30" s="30" t="str">
        <f>IFERROR(VLOOKUP($B30,AA$2:$AF$5,MAX($L$6:$AE$6)+2-AA$6,0)*AA$7,"")</f>
        <v/>
      </c>
      <c r="AB30" s="30" t="str">
        <f>IFERROR(VLOOKUP($B30,AB$2:$AF$5,MAX($L$6:$AE$6)+2-AB$6,0)*AB$7,"")</f>
        <v/>
      </c>
      <c r="AC30" s="30" t="str">
        <f>IFERROR(VLOOKUP($B30,AC$2:$AF$5,MAX($L$6:$AE$6)+2-AC$6,0)*AC$7,"")</f>
        <v/>
      </c>
      <c r="AD30" s="30" t="str">
        <f>IFERROR(VLOOKUP($B30,AD$2:$AF$5,MAX($L$6:$AE$6)+2-AD$6,0)*AD$7,"")</f>
        <v/>
      </c>
      <c r="AE30" s="30" t="str">
        <f>IFERROR(VLOOKUP($B30,AE$2:$AF$5,MAX($L$6:$AE$6)+2-AE$6,0)*AE$7,"")</f>
        <v/>
      </c>
      <c r="AF30" s="33">
        <f t="shared" si="1"/>
        <v>21</v>
      </c>
      <c r="AG30" s="93"/>
      <c r="AH30" s="90">
        <v>19</v>
      </c>
      <c r="AI30" s="90">
        <v>23</v>
      </c>
    </row>
    <row r="31" spans="1:35">
      <c r="A31" s="24" t="s">
        <v>267</v>
      </c>
      <c r="B31" s="45">
        <v>19</v>
      </c>
      <c r="C31" s="45">
        <v>10047406005</v>
      </c>
      <c r="D31" s="6" t="s">
        <v>240</v>
      </c>
      <c r="E31" s="6" t="s">
        <v>218</v>
      </c>
      <c r="F31" s="25"/>
      <c r="G31" s="26"/>
      <c r="H31" s="27">
        <f t="shared" si="0"/>
        <v>0</v>
      </c>
      <c r="I31" s="15"/>
      <c r="J31" s="28"/>
      <c r="K31" s="29"/>
      <c r="L31" s="30" t="str">
        <f>IFERROR(VLOOKUP($B31,L$2:$AF$5,MAX($L$6:$AE$6)+2-L$6,0)*L$7,"")</f>
        <v/>
      </c>
      <c r="M31" s="30" t="str">
        <f>IFERROR(VLOOKUP($B31,M$2:$AF$5,MAX($L$6:$AE$6)+2-M$6,0)*M$7,"")</f>
        <v/>
      </c>
      <c r="N31" s="30" t="str">
        <f>IFERROR(VLOOKUP($B31,N$2:$AF$5,MAX($L$6:$AE$6)+2-N$6,0)*N$7,"")</f>
        <v/>
      </c>
      <c r="O31" s="30" t="str">
        <f>IFERROR(VLOOKUP($B31,O$2:$AF$5,MAX($L$6:$AE$6)+2-O$6,0)*O$7,"")</f>
        <v/>
      </c>
      <c r="P31" s="30" t="str">
        <f>IFERROR(VLOOKUP($B31,P$2:$AF$5,MAX($L$6:$AE$6)+2-P$6,0)*P$7,"")</f>
        <v/>
      </c>
      <c r="Q31" s="30" t="str">
        <f>IFERROR(VLOOKUP($B31,Q$2:$AF$5,MAX($L$6:$AE$6)+2-Q$6,0)*Q$7,"")</f>
        <v/>
      </c>
      <c r="R31" s="30" t="str">
        <f>IFERROR(VLOOKUP($B31,R$2:$AF$5,MAX($L$6:$AE$6)+2-R$6,0)*R$7,"")</f>
        <v/>
      </c>
      <c r="S31" s="30" t="str">
        <f>IFERROR(VLOOKUP($B31,S$2:$AF$5,MAX($L$6:$AE$6)+2-S$6,0)*S$7,"")</f>
        <v/>
      </c>
      <c r="T31" s="30" t="str">
        <f>IFERROR(VLOOKUP($B31,T$2:$AF$5,MAX($L$6:$AE$6)+2-T$6,0)*T$7,"")</f>
        <v/>
      </c>
      <c r="U31" s="30" t="str">
        <f>IFERROR(VLOOKUP($B31,U$2:$AF$5,MAX($L$6:$AE$6)+2-U$6,0)*U$7,"")</f>
        <v/>
      </c>
      <c r="V31" s="30" t="str">
        <f>IFERROR(VLOOKUP($B31,V$2:$AF$5,MAX($L$6:$AE$6)+2-V$6,0)*V$7,"")</f>
        <v/>
      </c>
      <c r="W31" s="30" t="str">
        <f>IFERROR(VLOOKUP($B31,W$2:$AF$5,MAX($L$6:$AE$6)+2-W$6,0)*W$7,"")</f>
        <v/>
      </c>
      <c r="X31" s="30" t="str">
        <f>IFERROR(VLOOKUP($B31,X$2:$AF$5,MAX($L$6:$AE$6)+2-X$6,0)*X$7,"")</f>
        <v/>
      </c>
      <c r="Y31" s="30" t="str">
        <f>IFERROR(VLOOKUP($B31,Y$2:$AF$5,MAX($L$6:$AE$6)+2-Y$6,0)*Y$7,"")</f>
        <v/>
      </c>
      <c r="Z31" s="30" t="str">
        <f>IFERROR(VLOOKUP($B31,Z$2:$AF$5,MAX($L$6:$AE$6)+2-Z$6,0)*Z$7,"")</f>
        <v/>
      </c>
      <c r="AA31" s="30" t="str">
        <f>IFERROR(VLOOKUP($B31,AA$2:$AF$5,MAX($L$6:$AE$6)+2-AA$6,0)*AA$7,"")</f>
        <v/>
      </c>
      <c r="AB31" s="30" t="str">
        <f>IFERROR(VLOOKUP($B31,AB$2:$AF$5,MAX($L$6:$AE$6)+2-AB$6,0)*AB$7,"")</f>
        <v/>
      </c>
      <c r="AC31" s="30" t="str">
        <f>IFERROR(VLOOKUP($B31,AC$2:$AF$5,MAX($L$6:$AE$6)+2-AC$6,0)*AC$7,"")</f>
        <v/>
      </c>
      <c r="AD31" s="30" t="str">
        <f>IFERROR(VLOOKUP($B31,AD$2:$AF$5,MAX($L$6:$AE$6)+2-AD$6,0)*AD$7,"")</f>
        <v/>
      </c>
      <c r="AE31" s="30" t="str">
        <f>IFERROR(VLOOKUP($B31,AE$2:$AF$5,MAX($L$6:$AE$6)+2-AE$6,0)*AE$7,"")</f>
        <v/>
      </c>
      <c r="AF31" s="33">
        <f t="shared" si="1"/>
        <v>23</v>
      </c>
      <c r="AG31" s="93"/>
      <c r="AH31" s="90">
        <v>20</v>
      </c>
      <c r="AI31" s="90">
        <v>24</v>
      </c>
    </row>
    <row r="32" spans="1:35">
      <c r="A32" s="24" t="s">
        <v>270</v>
      </c>
      <c r="B32" s="45">
        <v>20</v>
      </c>
      <c r="C32" s="45">
        <v>10059529082</v>
      </c>
      <c r="D32" s="6" t="s">
        <v>265</v>
      </c>
      <c r="E32" s="6" t="s">
        <v>218</v>
      </c>
      <c r="F32" s="25"/>
      <c r="G32" s="26"/>
      <c r="H32" s="27">
        <f t="shared" si="0"/>
        <v>0</v>
      </c>
      <c r="I32" s="15"/>
      <c r="J32" s="28"/>
      <c r="K32" s="29"/>
      <c r="L32" s="30" t="str">
        <f>IFERROR(VLOOKUP($B32,L$2:$AF$5,MAX($L$6:$AE$6)+2-L$6,0)*L$7,"")</f>
        <v/>
      </c>
      <c r="M32" s="30" t="str">
        <f>IFERROR(VLOOKUP($B32,M$2:$AF$5,MAX($L$6:$AE$6)+2-M$6,0)*M$7,"")</f>
        <v/>
      </c>
      <c r="N32" s="30" t="str">
        <f>IFERROR(VLOOKUP($B32,N$2:$AF$5,MAX($L$6:$AE$6)+2-N$6,0)*N$7,"")</f>
        <v/>
      </c>
      <c r="O32" s="30" t="str">
        <f>IFERROR(VLOOKUP($B32,O$2:$AF$5,MAX($L$6:$AE$6)+2-O$6,0)*O$7,"")</f>
        <v/>
      </c>
      <c r="P32" s="30" t="str">
        <f>IFERROR(VLOOKUP($B32,P$2:$AF$5,MAX($L$6:$AE$6)+2-P$6,0)*P$7,"")</f>
        <v/>
      </c>
      <c r="Q32" s="30" t="str">
        <f>IFERROR(VLOOKUP($B32,Q$2:$AF$5,MAX($L$6:$AE$6)+2-Q$6,0)*Q$7,"")</f>
        <v/>
      </c>
      <c r="R32" s="30" t="str">
        <f>IFERROR(VLOOKUP($B32,R$2:$AF$5,MAX($L$6:$AE$6)+2-R$6,0)*R$7,"")</f>
        <v/>
      </c>
      <c r="S32" s="30" t="str">
        <f>IFERROR(VLOOKUP($B32,S$2:$AF$5,MAX($L$6:$AE$6)+2-S$6,0)*S$7,"")</f>
        <v/>
      </c>
      <c r="T32" s="30" t="str">
        <f>IFERROR(VLOOKUP($B32,T$2:$AF$5,MAX($L$6:$AE$6)+2-T$6,0)*T$7,"")</f>
        <v/>
      </c>
      <c r="U32" s="30" t="str">
        <f>IFERROR(VLOOKUP($B32,U$2:$AF$5,MAX($L$6:$AE$6)+2-U$6,0)*U$7,"")</f>
        <v/>
      </c>
      <c r="V32" s="30" t="str">
        <f>IFERROR(VLOOKUP($B32,V$2:$AF$5,MAX($L$6:$AE$6)+2-V$6,0)*V$7,"")</f>
        <v/>
      </c>
      <c r="W32" s="30" t="str">
        <f>IFERROR(VLOOKUP($B32,W$2:$AF$5,MAX($L$6:$AE$6)+2-W$6,0)*W$7,"")</f>
        <v/>
      </c>
      <c r="X32" s="30" t="str">
        <f>IFERROR(VLOOKUP($B32,X$2:$AF$5,MAX($L$6:$AE$6)+2-X$6,0)*X$7,"")</f>
        <v/>
      </c>
      <c r="Y32" s="30" t="str">
        <f>IFERROR(VLOOKUP($B32,Y$2:$AF$5,MAX($L$6:$AE$6)+2-Y$6,0)*Y$7,"")</f>
        <v/>
      </c>
      <c r="Z32" s="30" t="str">
        <f>IFERROR(VLOOKUP($B32,Z$2:$AF$5,MAX($L$6:$AE$6)+2-Z$6,0)*Z$7,"")</f>
        <v/>
      </c>
      <c r="AA32" s="30" t="str">
        <f>IFERROR(VLOOKUP($B32,AA$2:$AF$5,MAX($L$6:$AE$6)+2-AA$6,0)*AA$7,"")</f>
        <v/>
      </c>
      <c r="AB32" s="30" t="str">
        <f>IFERROR(VLOOKUP($B32,AB$2:$AF$5,MAX($L$6:$AE$6)+2-AB$6,0)*AB$7,"")</f>
        <v/>
      </c>
      <c r="AC32" s="30" t="str">
        <f>IFERROR(VLOOKUP($B32,AC$2:$AF$5,MAX($L$6:$AE$6)+2-AC$6,0)*AC$7,"")</f>
        <v/>
      </c>
      <c r="AD32" s="30" t="str">
        <f>IFERROR(VLOOKUP($B32,AD$2:$AF$5,MAX($L$6:$AE$6)+2-AD$6,0)*AD$7,"")</f>
        <v/>
      </c>
      <c r="AE32" s="30" t="str">
        <f>IFERROR(VLOOKUP($B32,AE$2:$AF$5,MAX($L$6:$AE$6)+2-AE$6,0)*AE$7,"")</f>
        <v/>
      </c>
      <c r="AF32" s="33">
        <f t="shared" si="1"/>
        <v>24</v>
      </c>
      <c r="AG32" s="93"/>
      <c r="AH32" s="90">
        <v>7</v>
      </c>
      <c r="AI32" s="90">
        <v>25</v>
      </c>
    </row>
    <row r="33" spans="1:35">
      <c r="A33" s="24" t="s">
        <v>273</v>
      </c>
      <c r="B33" s="45">
        <v>12</v>
      </c>
      <c r="C33" s="45">
        <v>10053651286</v>
      </c>
      <c r="D33" s="6" t="s">
        <v>262</v>
      </c>
      <c r="E33" s="6" t="s">
        <v>68</v>
      </c>
      <c r="F33" s="25"/>
      <c r="G33" s="26"/>
      <c r="H33" s="27">
        <f t="shared" si="0"/>
        <v>0</v>
      </c>
      <c r="I33" s="15"/>
      <c r="J33" s="28"/>
      <c r="K33" s="29"/>
      <c r="L33" s="30" t="str">
        <f>IFERROR(VLOOKUP($B33,L$2:$AF$5,MAX($L$6:$AE$6)+2-L$6,0)*L$7,"")</f>
        <v/>
      </c>
      <c r="M33" s="30" t="str">
        <f>IFERROR(VLOOKUP($B33,M$2:$AF$5,MAX($L$6:$AE$6)+2-M$6,0)*M$7,"")</f>
        <v/>
      </c>
      <c r="N33" s="30" t="str">
        <f>IFERROR(VLOOKUP($B33,N$2:$AF$5,MAX($L$6:$AE$6)+2-N$6,0)*N$7,"")</f>
        <v/>
      </c>
      <c r="O33" s="30" t="str">
        <f>IFERROR(VLOOKUP($B33,O$2:$AF$5,MAX($L$6:$AE$6)+2-O$6,0)*O$7,"")</f>
        <v/>
      </c>
      <c r="P33" s="30" t="str">
        <f>IFERROR(VLOOKUP($B33,P$2:$AF$5,MAX($L$6:$AE$6)+2-P$6,0)*P$7,"")</f>
        <v/>
      </c>
      <c r="Q33" s="30" t="str">
        <f>IFERROR(VLOOKUP($B33,Q$2:$AF$5,MAX($L$6:$AE$6)+2-Q$6,0)*Q$7,"")</f>
        <v/>
      </c>
      <c r="R33" s="30" t="str">
        <f>IFERROR(VLOOKUP($B33,R$2:$AF$5,MAX($L$6:$AE$6)+2-R$6,0)*R$7,"")</f>
        <v/>
      </c>
      <c r="S33" s="30" t="str">
        <f>IFERROR(VLOOKUP($B33,S$2:$AF$5,MAX($L$6:$AE$6)+2-S$6,0)*S$7,"")</f>
        <v/>
      </c>
      <c r="T33" s="30" t="str">
        <f>IFERROR(VLOOKUP($B33,T$2:$AF$5,MAX($L$6:$AE$6)+2-T$6,0)*T$7,"")</f>
        <v/>
      </c>
      <c r="U33" s="30" t="str">
        <f>IFERROR(VLOOKUP($B33,U$2:$AF$5,MAX($L$6:$AE$6)+2-U$6,0)*U$7,"")</f>
        <v/>
      </c>
      <c r="V33" s="30" t="str">
        <f>IFERROR(VLOOKUP($B33,V$2:$AF$5,MAX($L$6:$AE$6)+2-V$6,0)*V$7,"")</f>
        <v/>
      </c>
      <c r="W33" s="30" t="str">
        <f>IFERROR(VLOOKUP($B33,W$2:$AF$5,MAX($L$6:$AE$6)+2-W$6,0)*W$7,"")</f>
        <v/>
      </c>
      <c r="X33" s="30" t="str">
        <f>IFERROR(VLOOKUP($B33,X$2:$AF$5,MAX($L$6:$AE$6)+2-X$6,0)*X$7,"")</f>
        <v/>
      </c>
      <c r="Y33" s="30" t="str">
        <f>IFERROR(VLOOKUP($B33,Y$2:$AF$5,MAX($L$6:$AE$6)+2-Y$6,0)*Y$7,"")</f>
        <v/>
      </c>
      <c r="Z33" s="30" t="str">
        <f>IFERROR(VLOOKUP($B33,Z$2:$AF$5,MAX($L$6:$AE$6)+2-Z$6,0)*Z$7,"")</f>
        <v/>
      </c>
      <c r="AA33" s="30" t="str">
        <f>IFERROR(VLOOKUP($B33,AA$2:$AF$5,MAX($L$6:$AE$6)+2-AA$6,0)*AA$7,"")</f>
        <v/>
      </c>
      <c r="AB33" s="30" t="str">
        <f>IFERROR(VLOOKUP($B33,AB$2:$AF$5,MAX($L$6:$AE$6)+2-AB$6,0)*AB$7,"")</f>
        <v/>
      </c>
      <c r="AC33" s="30" t="str">
        <f>IFERROR(VLOOKUP($B33,AC$2:$AF$5,MAX($L$6:$AE$6)+2-AC$6,0)*AC$7,"")</f>
        <v/>
      </c>
      <c r="AD33" s="30" t="str">
        <f>IFERROR(VLOOKUP($B33,AD$2:$AF$5,MAX($L$6:$AE$6)+2-AD$6,0)*AD$7,"")</f>
        <v/>
      </c>
      <c r="AE33" s="30" t="str">
        <f>IFERROR(VLOOKUP($B33,AE$2:$AF$5,MAX($L$6:$AE$6)+2-AE$6,0)*AE$7,"")</f>
        <v/>
      </c>
      <c r="AF33" s="33">
        <f t="shared" si="1"/>
        <v>26</v>
      </c>
      <c r="AG33" s="93"/>
      <c r="AH33" s="90">
        <v>12</v>
      </c>
      <c r="AI33" s="90">
        <v>26</v>
      </c>
    </row>
    <row r="34" spans="1:35">
      <c r="A34" s="24"/>
      <c r="B34" s="45">
        <v>9</v>
      </c>
      <c r="C34" s="45">
        <v>10080169672</v>
      </c>
      <c r="D34" s="6" t="s">
        <v>271</v>
      </c>
      <c r="E34" s="6" t="s">
        <v>68</v>
      </c>
      <c r="F34" s="25"/>
      <c r="G34" s="26"/>
      <c r="H34" s="27" t="s">
        <v>385</v>
      </c>
      <c r="I34" s="15"/>
      <c r="J34" s="28"/>
      <c r="K34" s="29">
        <v>5</v>
      </c>
      <c r="L34" s="30" t="str">
        <f>IFERROR(VLOOKUP($B34,L$2:$AF$5,MAX($L$6:$AE$6)+2-L$6,0)*L$7,"")</f>
        <v/>
      </c>
      <c r="M34" s="30" t="str">
        <f>IFERROR(VLOOKUP($B34,M$2:$AF$5,MAX($L$6:$AE$6)+2-M$6,0)*M$7,"")</f>
        <v/>
      </c>
      <c r="N34" s="30" t="str">
        <f>IFERROR(VLOOKUP($B34,N$2:$AF$5,MAX($L$6:$AE$6)+2-N$6,0)*N$7,"")</f>
        <v/>
      </c>
      <c r="O34" s="30" t="str">
        <f>IFERROR(VLOOKUP($B34,O$2:$AF$5,MAX($L$6:$AE$6)+2-O$6,0)*O$7,"")</f>
        <v/>
      </c>
      <c r="P34" s="30" t="str">
        <f>IFERROR(VLOOKUP($B34,P$2:$AF$5,MAX($L$6:$AE$6)+2-P$6,0)*P$7,"")</f>
        <v/>
      </c>
      <c r="Q34" s="30" t="str">
        <f>IFERROR(VLOOKUP($B34,Q$2:$AF$5,MAX($L$6:$AE$6)+2-Q$6,0)*Q$7,"")</f>
        <v/>
      </c>
      <c r="R34" s="30" t="str">
        <f>IFERROR(VLOOKUP($B34,R$2:$AF$5,MAX($L$6:$AE$6)+2-R$6,0)*R$7,"")</f>
        <v/>
      </c>
      <c r="S34" s="30" t="str">
        <f>IFERROR(VLOOKUP($B34,S$2:$AF$5,MAX($L$6:$AE$6)+2-S$6,0)*S$7,"")</f>
        <v/>
      </c>
      <c r="T34" s="30" t="str">
        <f>IFERROR(VLOOKUP($B34,T$2:$AF$5,MAX($L$6:$AE$6)+2-T$6,0)*T$7,"")</f>
        <v/>
      </c>
      <c r="U34" s="30" t="str">
        <f>IFERROR(VLOOKUP($B34,U$2:$AF$5,MAX($L$6:$AE$6)+2-U$6,0)*U$7,"")</f>
        <v/>
      </c>
      <c r="V34" s="30" t="str">
        <f>IFERROR(VLOOKUP($B34,V$2:$AF$5,MAX($L$6:$AE$6)+2-V$6,0)*V$7,"")</f>
        <v/>
      </c>
      <c r="W34" s="30" t="str">
        <f>IFERROR(VLOOKUP($B34,W$2:$AF$5,MAX($L$6:$AE$6)+2-W$6,0)*W$7,"")</f>
        <v/>
      </c>
      <c r="X34" s="30" t="str">
        <f>IFERROR(VLOOKUP($B34,X$2:$AF$5,MAX($L$6:$AE$6)+2-X$6,0)*X$7,"")</f>
        <v/>
      </c>
      <c r="Y34" s="30" t="str">
        <f>IFERROR(VLOOKUP($B34,Y$2:$AF$5,MAX($L$6:$AE$6)+2-Y$6,0)*Y$7,"")</f>
        <v/>
      </c>
      <c r="Z34" s="30" t="str">
        <f>IFERROR(VLOOKUP($B34,Z$2:$AF$5,MAX($L$6:$AE$6)+2-Z$6,0)*Z$7,"")</f>
        <v/>
      </c>
      <c r="AA34" s="30" t="str">
        <f>IFERROR(VLOOKUP($B34,AA$2:$AF$5,MAX($L$6:$AE$6)+2-AA$6,0)*AA$7,"")</f>
        <v/>
      </c>
      <c r="AB34" s="30" t="str">
        <f>IFERROR(VLOOKUP($B34,AB$2:$AF$5,MAX($L$6:$AE$6)+2-AB$6,0)*AB$7,"")</f>
        <v/>
      </c>
      <c r="AC34" s="30" t="str">
        <f>IFERROR(VLOOKUP($B34,AC$2:$AF$5,MAX($L$6:$AE$6)+2-AC$6,0)*AC$7,"")</f>
        <v/>
      </c>
      <c r="AD34" s="30" t="str">
        <f>IFERROR(VLOOKUP($B34,AD$2:$AF$5,MAX($L$6:$AE$6)+2-AD$6,0)*AD$7,"")</f>
        <v/>
      </c>
      <c r="AE34" s="30" t="str">
        <f>IFERROR(VLOOKUP($B34,AE$2:$AF$5,MAX($L$6:$AE$6)+2-AE$6,0)*AE$7,"")</f>
        <v/>
      </c>
      <c r="AF34" s="33" t="str">
        <f t="shared" si="1"/>
        <v/>
      </c>
      <c r="AG34" s="93"/>
      <c r="AH34" s="90"/>
      <c r="AI34" s="90">
        <v>27</v>
      </c>
    </row>
    <row r="35" spans="1:35">
      <c r="A35" s="24"/>
      <c r="B35" s="45">
        <v>32</v>
      </c>
      <c r="C35" s="45">
        <v>10084924995</v>
      </c>
      <c r="D35" s="6" t="s">
        <v>386</v>
      </c>
      <c r="E35" s="6" t="s">
        <v>47</v>
      </c>
      <c r="F35" s="87"/>
      <c r="G35" s="88"/>
      <c r="H35" s="27" t="s">
        <v>385</v>
      </c>
      <c r="I35" s="15"/>
      <c r="J35" s="28"/>
      <c r="K35" s="29">
        <v>5</v>
      </c>
      <c r="L35" s="30" t="str">
        <f>IFERROR(VLOOKUP($B35,L$2:$AF$5,MAX($L$6:$AE$6)+2-L$6,0)*L$7,"")</f>
        <v/>
      </c>
      <c r="M35" s="30" t="str">
        <f>IFERROR(VLOOKUP($B35,M$2:$AF$5,MAX($L$6:$AE$6)+2-M$6,0)*M$7,"")</f>
        <v/>
      </c>
      <c r="N35" s="30" t="str">
        <f>IFERROR(VLOOKUP($B35,N$2:$AF$5,MAX($L$6:$AE$6)+2-N$6,0)*N$7,"")</f>
        <v/>
      </c>
      <c r="O35" s="30" t="str">
        <f>IFERROR(VLOOKUP($B35,O$2:$AF$5,MAX($L$6:$AE$6)+2-O$6,0)*O$7,"")</f>
        <v/>
      </c>
      <c r="P35" s="30" t="str">
        <f>IFERROR(VLOOKUP($B35,P$2:$AF$5,MAX($L$6:$AE$6)+2-P$6,0)*P$7,"")</f>
        <v/>
      </c>
      <c r="Q35" s="30" t="str">
        <f>IFERROR(VLOOKUP($B35,Q$2:$AF$5,MAX($L$6:$AE$6)+2-Q$6,0)*Q$7,"")</f>
        <v/>
      </c>
      <c r="R35" s="30" t="str">
        <f>IFERROR(VLOOKUP($B35,R$2:$AF$5,MAX($L$6:$AE$6)+2-R$6,0)*R$7,"")</f>
        <v/>
      </c>
      <c r="S35" s="30" t="str">
        <f>IFERROR(VLOOKUP($B35,S$2:$AF$5,MAX($L$6:$AE$6)+2-S$6,0)*S$7,"")</f>
        <v/>
      </c>
      <c r="T35" s="30" t="str">
        <f>IFERROR(VLOOKUP($B35,T$2:$AF$5,MAX($L$6:$AE$6)+2-T$6,0)*T$7,"")</f>
        <v/>
      </c>
      <c r="U35" s="30" t="str">
        <f>IFERROR(VLOOKUP($B35,U$2:$AF$5,MAX($L$6:$AE$6)+2-U$6,0)*U$7,"")</f>
        <v/>
      </c>
      <c r="V35" s="30" t="str">
        <f>IFERROR(VLOOKUP($B35,V$2:$AF$5,MAX($L$6:$AE$6)+2-V$6,0)*V$7,"")</f>
        <v/>
      </c>
      <c r="W35" s="30" t="str">
        <f>IFERROR(VLOOKUP($B35,W$2:$AF$5,MAX($L$6:$AE$6)+2-W$6,0)*W$7,"")</f>
        <v/>
      </c>
      <c r="X35" s="30" t="str">
        <f>IFERROR(VLOOKUP($B35,X$2:$AF$5,MAX($L$6:$AE$6)+2-X$6,0)*X$7,"")</f>
        <v/>
      </c>
      <c r="Y35" s="30" t="str">
        <f>IFERROR(VLOOKUP($B35,Y$2:$AF$5,MAX($L$6:$AE$6)+2-Y$6,0)*Y$7,"")</f>
        <v/>
      </c>
      <c r="Z35" s="30" t="str">
        <f>IFERROR(VLOOKUP($B35,Z$2:$AF$5,MAX($L$6:$AE$6)+2-Z$6,0)*Z$7,"")</f>
        <v/>
      </c>
      <c r="AA35" s="30" t="str">
        <f>IFERROR(VLOOKUP($B35,AA$2:$AF$5,MAX($L$6:$AE$6)+2-AA$6,0)*AA$7,"")</f>
        <v/>
      </c>
      <c r="AB35" s="30" t="str">
        <f>IFERROR(VLOOKUP($B35,AB$2:$AF$5,MAX($L$6:$AE$6)+2-AB$6,0)*AB$7,"")</f>
        <v/>
      </c>
      <c r="AC35" s="30" t="str">
        <f>IFERROR(VLOOKUP($B35,AC$2:$AF$5,MAX($L$6:$AE$6)+2-AC$6,0)*AC$7,"")</f>
        <v/>
      </c>
      <c r="AD35" s="30" t="str">
        <f>IFERROR(VLOOKUP($B35,AD$2:$AF$5,MAX($L$6:$AE$6)+2-AD$6,0)*AD$7,"")</f>
        <v/>
      </c>
      <c r="AE35" s="30" t="str">
        <f>IFERROR(VLOOKUP($B35,AE$2:$AF$5,MAX($L$6:$AE$6)+2-AE$6,0)*AE$7,"")</f>
        <v/>
      </c>
      <c r="AF35" s="33" t="str">
        <f t="shared" si="1"/>
        <v/>
      </c>
      <c r="AG35" s="93"/>
      <c r="AH35" s="93"/>
      <c r="AI35" s="90">
        <v>28</v>
      </c>
    </row>
    <row r="36" spans="1:35">
      <c r="A36" s="93"/>
      <c r="B36" s="93"/>
      <c r="C36" s="93"/>
      <c r="D36" s="93"/>
      <c r="E36" s="83" t="s">
        <v>436</v>
      </c>
      <c r="F36" s="93"/>
      <c r="G36" s="93"/>
      <c r="H36" s="93" t="s">
        <v>437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</row>
    <row r="37" spans="1:35">
      <c r="A37" s="93"/>
      <c r="B37" s="93"/>
      <c r="C37" s="93"/>
      <c r="D37" s="84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</row>
    <row r="39" spans="1:35">
      <c r="A39" s="93"/>
      <c r="B39" s="93"/>
      <c r="C39" s="93"/>
      <c r="D39" s="31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</row>
    <row r="43" spans="1:35">
      <c r="A43" s="93"/>
      <c r="B43" s="93"/>
      <c r="C43" s="93"/>
      <c r="D43" s="31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</row>
  </sheetData>
  <autoFilter ref="B7:AF7">
    <sortState ref="B8:AF35">
      <sortCondition descending="1" ref="H7:H35"/>
    </sortState>
  </autoFilter>
  <mergeCells count="4">
    <mergeCell ref="A1:G1"/>
    <mergeCell ref="A2:G2"/>
    <mergeCell ref="A3:G3"/>
    <mergeCell ref="A6:H6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I42"/>
  <sheetViews>
    <sheetView topLeftCell="A13" zoomScale="125" workbookViewId="0">
      <selection activeCell="E35" sqref="E35"/>
    </sheetView>
  </sheetViews>
  <sheetFormatPr defaultColWidth="11" defaultRowHeight="15.75"/>
  <cols>
    <col min="1" max="1" width="4.875" customWidth="1"/>
    <col min="2" max="2" width="6" bestFit="1" customWidth="1"/>
    <col min="3" max="3" width="15.875" customWidth="1"/>
    <col min="4" max="4" width="20.375" customWidth="1"/>
    <col min="5" max="5" width="22.375" customWidth="1"/>
    <col min="6" max="6" width="8.625" hidden="1" customWidth="1"/>
    <col min="7" max="7" width="10.625" hidden="1" customWidth="1"/>
    <col min="8" max="10" width="10.125" customWidth="1"/>
    <col min="11" max="11" width="10.875" customWidth="1"/>
    <col min="12" max="23" width="5" customWidth="1"/>
    <col min="24" max="31" width="5" hidden="1" customWidth="1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51</v>
      </c>
      <c r="M2" s="8">
        <v>62</v>
      </c>
      <c r="N2" s="8">
        <v>71</v>
      </c>
      <c r="O2" s="8">
        <v>51</v>
      </c>
      <c r="P2" s="8">
        <v>70</v>
      </c>
      <c r="Q2" s="8">
        <v>56</v>
      </c>
      <c r="R2" s="8">
        <v>71</v>
      </c>
      <c r="S2" s="8">
        <v>55</v>
      </c>
      <c r="T2" s="8">
        <v>70</v>
      </c>
      <c r="U2" s="8">
        <v>74</v>
      </c>
      <c r="V2" s="8">
        <v>74</v>
      </c>
      <c r="W2" s="8">
        <v>74</v>
      </c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69</v>
      </c>
      <c r="M3" s="8">
        <v>70</v>
      </c>
      <c r="N3" s="8">
        <v>57</v>
      </c>
      <c r="O3" s="8">
        <v>71</v>
      </c>
      <c r="P3" s="8">
        <v>71</v>
      </c>
      <c r="Q3" s="8">
        <v>70</v>
      </c>
      <c r="R3" s="8">
        <v>65</v>
      </c>
      <c r="S3" s="8">
        <v>76</v>
      </c>
      <c r="T3" s="8">
        <v>71</v>
      </c>
      <c r="U3" s="8">
        <v>71</v>
      </c>
      <c r="V3" s="8">
        <v>56</v>
      </c>
      <c r="W3" s="8">
        <v>71</v>
      </c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57</v>
      </c>
      <c r="M4" s="9">
        <v>71</v>
      </c>
      <c r="N4" s="9">
        <v>51</v>
      </c>
      <c r="O4" s="9">
        <v>78</v>
      </c>
      <c r="P4" s="9">
        <v>56</v>
      </c>
      <c r="Q4" s="9">
        <v>51</v>
      </c>
      <c r="R4" s="9">
        <v>60</v>
      </c>
      <c r="S4" s="9">
        <v>51</v>
      </c>
      <c r="T4" s="9">
        <v>62</v>
      </c>
      <c r="U4" s="9">
        <v>51</v>
      </c>
      <c r="V4" s="9">
        <v>71</v>
      </c>
      <c r="W4" s="9">
        <v>62</v>
      </c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72</v>
      </c>
      <c r="M5" s="9">
        <v>51</v>
      </c>
      <c r="N5" s="9">
        <v>70</v>
      </c>
      <c r="O5" s="9">
        <v>62</v>
      </c>
      <c r="P5" s="9">
        <v>78</v>
      </c>
      <c r="Q5" s="9">
        <v>52</v>
      </c>
      <c r="R5" s="9">
        <v>51</v>
      </c>
      <c r="S5" s="9">
        <v>71</v>
      </c>
      <c r="T5" s="9">
        <v>51</v>
      </c>
      <c r="U5" s="9">
        <v>56</v>
      </c>
      <c r="V5" s="9">
        <v>51</v>
      </c>
      <c r="W5" s="9">
        <v>70</v>
      </c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8" t="s">
        <v>140</v>
      </c>
      <c r="B6" s="178"/>
      <c r="C6" s="178"/>
      <c r="D6" s="178"/>
      <c r="E6" s="178"/>
      <c r="F6" s="178"/>
      <c r="G6" s="178"/>
      <c r="H6" s="178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2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71</v>
      </c>
      <c r="C8" s="45">
        <v>10047400547</v>
      </c>
      <c r="D8" s="47" t="s">
        <v>147</v>
      </c>
      <c r="E8" s="47" t="s">
        <v>44</v>
      </c>
      <c r="F8" s="25"/>
      <c r="G8" s="26"/>
      <c r="H8" s="27">
        <f t="shared" ref="H8:H31" si="0">SUM(L8:AE8)+K8*-20+(J8*20)</f>
        <v>53</v>
      </c>
      <c r="I8" s="15"/>
      <c r="J8" s="28">
        <v>1</v>
      </c>
      <c r="K8" s="29"/>
      <c r="L8" s="30" t="str">
        <f>IFERROR(VLOOKUP($B8,L$2:$AF$5,MAX($L$6:$AE$6)+2-L$6,0)*L$7,"")</f>
        <v/>
      </c>
      <c r="M8" s="30">
        <f>IFERROR(VLOOKUP($B8,M$2:$AF$5,MAX($L$6:$AE$6)+2-M$6,0)*M$7,"")</f>
        <v>2</v>
      </c>
      <c r="N8" s="30">
        <f>IFERROR(VLOOKUP($B8,N$2:$AF$5,MAX($L$6:$AE$6)+2-N$6,0)*N$7,"")</f>
        <v>5</v>
      </c>
      <c r="O8" s="30">
        <f>IFERROR(VLOOKUP($B8,O$2:$AF$5,MAX($L$6:$AE$6)+2-O$6,0)*O$7,"")</f>
        <v>3</v>
      </c>
      <c r="P8" s="30">
        <f>IFERROR(VLOOKUP($B8,P$2:$AF$5,MAX($L$6:$AE$6)+2-P$6,0)*P$7,"")</f>
        <v>3</v>
      </c>
      <c r="Q8" s="30" t="str">
        <f>IFERROR(VLOOKUP($B8,Q$2:$AF$5,MAX($L$6:$AE$6)+2-Q$6,0)*Q$7,"")</f>
        <v/>
      </c>
      <c r="R8" s="30">
        <f>IFERROR(VLOOKUP($B8,R$2:$AF$5,MAX($L$6:$AE$6)+2-R$6,0)*R$7,"")</f>
        <v>5</v>
      </c>
      <c r="S8" s="30">
        <f>IFERROR(VLOOKUP($B8,S$2:$AF$5,MAX($L$6:$AE$6)+2-S$6,0)*S$7,"")</f>
        <v>1</v>
      </c>
      <c r="T8" s="30">
        <f>IFERROR(VLOOKUP($B8,T$2:$AF$5,MAX($L$6:$AE$6)+2-T$6,0)*T$7,"")</f>
        <v>3</v>
      </c>
      <c r="U8" s="30">
        <f>IFERROR(VLOOKUP($B8,U$2:$AF$5,MAX($L$6:$AE$6)+2-U$6,0)*U$7,"")</f>
        <v>3</v>
      </c>
      <c r="V8" s="30">
        <f>IFERROR(VLOOKUP($B8,V$2:$AF$5,MAX($L$6:$AE$6)+2-V$6,0)*V$7,"")</f>
        <v>2</v>
      </c>
      <c r="W8" s="30">
        <f>IFERROR(VLOOKUP($B8,W$2:$AF$5,MAX($L$6:$AE$6)+2-W$6,0)*W$7,"")</f>
        <v>6</v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>
        <f t="shared" ref="AF8:AF33" si="1">IFERROR(VLOOKUP(B8,AH:AI,2,0),"")</f>
        <v>2</v>
      </c>
      <c r="AG8" s="93"/>
      <c r="AH8" s="33">
        <v>74</v>
      </c>
      <c r="AI8" s="90">
        <v>1</v>
      </c>
    </row>
    <row r="9" spans="1:35">
      <c r="A9" s="24" t="s">
        <v>31</v>
      </c>
      <c r="B9" s="45">
        <v>51</v>
      </c>
      <c r="C9" s="45">
        <v>10047431263</v>
      </c>
      <c r="D9" s="6" t="s">
        <v>141</v>
      </c>
      <c r="E9" s="6" t="s">
        <v>20</v>
      </c>
      <c r="F9" s="25"/>
      <c r="G9" s="26"/>
      <c r="H9" s="27">
        <f t="shared" si="0"/>
        <v>42</v>
      </c>
      <c r="I9" s="15"/>
      <c r="J9" s="28">
        <v>1</v>
      </c>
      <c r="K9" s="29"/>
      <c r="L9" s="30">
        <f>IFERROR(VLOOKUP($B9,L$2:$AF$5,MAX($L$6:$AE$6)+2-L$6,0)*L$7,"")</f>
        <v>5</v>
      </c>
      <c r="M9" s="30">
        <f>IFERROR(VLOOKUP($B9,M$2:$AF$5,MAX($L$6:$AE$6)+2-M$6,0)*M$7,"")</f>
        <v>1</v>
      </c>
      <c r="N9" s="30">
        <f>IFERROR(VLOOKUP($B9,N$2:$AF$5,MAX($L$6:$AE$6)+2-N$6,0)*N$7,"")</f>
        <v>2</v>
      </c>
      <c r="O9" s="30">
        <f>IFERROR(VLOOKUP($B9,O$2:$AF$5,MAX($L$6:$AE$6)+2-O$6,0)*O$7,"")</f>
        <v>5</v>
      </c>
      <c r="P9" s="30" t="str">
        <f>IFERROR(VLOOKUP($B9,P$2:$AF$5,MAX($L$6:$AE$6)+2-P$6,0)*P$7,"")</f>
        <v/>
      </c>
      <c r="Q9" s="30">
        <f>IFERROR(VLOOKUP($B9,Q$2:$AF$5,MAX($L$6:$AE$6)+2-Q$6,0)*Q$7,"")</f>
        <v>2</v>
      </c>
      <c r="R9" s="30">
        <f>IFERROR(VLOOKUP($B9,R$2:$AF$5,MAX($L$6:$AE$6)+2-R$6,0)*R$7,"")</f>
        <v>1</v>
      </c>
      <c r="S9" s="30">
        <f>IFERROR(VLOOKUP($B9,S$2:$AF$5,MAX($L$6:$AE$6)+2-S$6,0)*S$7,"")</f>
        <v>2</v>
      </c>
      <c r="T9" s="30">
        <f>IFERROR(VLOOKUP($B9,T$2:$AF$5,MAX($L$6:$AE$6)+2-T$6,0)*T$7,"")</f>
        <v>1</v>
      </c>
      <c r="U9" s="30">
        <f>IFERROR(VLOOKUP($B9,U$2:$AF$5,MAX($L$6:$AE$6)+2-U$6,0)*U$7,"")</f>
        <v>2</v>
      </c>
      <c r="V9" s="30">
        <f>IFERROR(VLOOKUP($B9,V$2:$AF$5,MAX($L$6:$AE$6)+2-V$6,0)*V$7,"")</f>
        <v>1</v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>
        <f t="shared" si="1"/>
        <v>5</v>
      </c>
      <c r="AG9" s="93"/>
      <c r="AH9" s="33">
        <v>71</v>
      </c>
      <c r="AI9" s="90">
        <v>2</v>
      </c>
    </row>
    <row r="10" spans="1:35">
      <c r="A10" s="24" t="s">
        <v>35</v>
      </c>
      <c r="B10" s="45">
        <v>70</v>
      </c>
      <c r="C10" s="45">
        <v>10047443589</v>
      </c>
      <c r="D10" s="47" t="s">
        <v>153</v>
      </c>
      <c r="E10" s="47" t="s">
        <v>44</v>
      </c>
      <c r="F10" s="25"/>
      <c r="G10" s="26"/>
      <c r="H10" s="27">
        <f t="shared" si="0"/>
        <v>39</v>
      </c>
      <c r="I10" s="15"/>
      <c r="J10" s="28">
        <v>1</v>
      </c>
      <c r="K10" s="29"/>
      <c r="L10" s="30" t="str">
        <f>IFERROR(VLOOKUP($B10,L$2:$AF$5,MAX($L$6:$AE$6)+2-L$6,0)*L$7,"")</f>
        <v/>
      </c>
      <c r="M10" s="30">
        <f>IFERROR(VLOOKUP($B10,M$2:$AF$5,MAX($L$6:$AE$6)+2-M$6,0)*M$7,"")</f>
        <v>3</v>
      </c>
      <c r="N10" s="30">
        <f>IFERROR(VLOOKUP($B10,N$2:$AF$5,MAX($L$6:$AE$6)+2-N$6,0)*N$7,"")</f>
        <v>1</v>
      </c>
      <c r="O10" s="30" t="str">
        <f>IFERROR(VLOOKUP($B10,O$2:$AF$5,MAX($L$6:$AE$6)+2-O$6,0)*O$7,"")</f>
        <v/>
      </c>
      <c r="P10" s="30">
        <f>IFERROR(VLOOKUP($B10,P$2:$AF$5,MAX($L$6:$AE$6)+2-P$6,0)*P$7,"")</f>
        <v>5</v>
      </c>
      <c r="Q10" s="30">
        <f>IFERROR(VLOOKUP($B10,Q$2:$AF$5,MAX($L$6:$AE$6)+2-Q$6,0)*Q$7,"")</f>
        <v>3</v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>
        <f>IFERROR(VLOOKUP($B10,T$2:$AF$5,MAX($L$6:$AE$6)+2-T$6,0)*T$7,"")</f>
        <v>5</v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>
        <f>IFERROR(VLOOKUP($B10,W$2:$AF$5,MAX($L$6:$AE$6)+2-W$6,0)*W$7,"")</f>
        <v>2</v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>
        <f t="shared" si="1"/>
        <v>4</v>
      </c>
      <c r="AG10" s="93"/>
      <c r="AH10" s="33">
        <v>62</v>
      </c>
      <c r="AI10" s="90">
        <v>3</v>
      </c>
    </row>
    <row r="11" spans="1:35">
      <c r="A11" s="24" t="s">
        <v>38</v>
      </c>
      <c r="B11" s="45">
        <v>62</v>
      </c>
      <c r="C11" s="45">
        <v>10059931735</v>
      </c>
      <c r="D11" s="6" t="s">
        <v>178</v>
      </c>
      <c r="E11" s="6" t="s">
        <v>68</v>
      </c>
      <c r="F11" s="25"/>
      <c r="G11" s="26"/>
      <c r="H11" s="27">
        <f t="shared" si="0"/>
        <v>32</v>
      </c>
      <c r="I11" s="15"/>
      <c r="J11" s="28">
        <v>1</v>
      </c>
      <c r="K11" s="29"/>
      <c r="L11" s="30" t="str">
        <f>IFERROR(VLOOKUP($B11,L$2:$AF$5,MAX($L$6:$AE$6)+2-L$6,0)*L$7,"")</f>
        <v/>
      </c>
      <c r="M11" s="30">
        <f>IFERROR(VLOOKUP($B11,M$2:$AF$5,MAX($L$6:$AE$6)+2-M$6,0)*M$7,"")</f>
        <v>5</v>
      </c>
      <c r="N11" s="30" t="str">
        <f>IFERROR(VLOOKUP($B11,N$2:$AF$5,MAX($L$6:$AE$6)+2-N$6,0)*N$7,"")</f>
        <v/>
      </c>
      <c r="O11" s="30">
        <f>IFERROR(VLOOKUP($B11,O$2:$AF$5,MAX($L$6:$AE$6)+2-O$6,0)*O$7,"")</f>
        <v>1</v>
      </c>
      <c r="P11" s="30" t="str">
        <f>IFERROR(VLOOKUP($B11,P$2:$AF$5,MAX($L$6:$AE$6)+2-P$6,0)*P$7,"")</f>
        <v/>
      </c>
      <c r="Q11" s="30" t="str">
        <f>IFERROR(VLOOKUP($B11,Q$2:$AF$5,MAX($L$6:$AE$6)+2-Q$6,0)*Q$7,"")</f>
        <v/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>
        <f>IFERROR(VLOOKUP($B11,T$2:$AF$5,MAX($L$6:$AE$6)+2-T$6,0)*T$7,"")</f>
        <v>2</v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>
        <f>IFERROR(VLOOKUP($B11,W$2:$AF$5,MAX($L$6:$AE$6)+2-W$6,0)*W$7,"")</f>
        <v>4</v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>
        <f t="shared" si="1"/>
        <v>3</v>
      </c>
      <c r="AG11" s="93"/>
      <c r="AH11" s="33">
        <v>70</v>
      </c>
      <c r="AI11" s="90">
        <v>4</v>
      </c>
    </row>
    <row r="12" spans="1:35">
      <c r="A12" s="24" t="s">
        <v>60</v>
      </c>
      <c r="B12" s="45">
        <v>56</v>
      </c>
      <c r="C12" s="45">
        <v>10047201392</v>
      </c>
      <c r="D12" s="6" t="s">
        <v>150</v>
      </c>
      <c r="E12" s="6" t="s">
        <v>68</v>
      </c>
      <c r="F12" s="25"/>
      <c r="G12" s="26"/>
      <c r="H12" s="27">
        <f t="shared" si="0"/>
        <v>31</v>
      </c>
      <c r="I12" s="15"/>
      <c r="J12" s="28">
        <v>1</v>
      </c>
      <c r="K12" s="29"/>
      <c r="L12" s="30" t="str">
        <f>IFERROR(VLOOKUP($B12,L$2:$AF$5,MAX($L$6:$AE$6)+2-L$6,0)*L$7,"")</f>
        <v/>
      </c>
      <c r="M12" s="30" t="str">
        <f>IFERROR(VLOOKUP($B12,M$2:$AF$5,MAX($L$6:$AE$6)+2-M$6,0)*M$7,"")</f>
        <v/>
      </c>
      <c r="N12" s="30" t="str">
        <f>IFERROR(VLOOKUP($B12,N$2:$AF$5,MAX($L$6:$AE$6)+2-N$6,0)*N$7,"")</f>
        <v/>
      </c>
      <c r="O12" s="30" t="str">
        <f>IFERROR(VLOOKUP($B12,O$2:$AF$5,MAX($L$6:$AE$6)+2-O$6,0)*O$7,"")</f>
        <v/>
      </c>
      <c r="P12" s="30">
        <f>IFERROR(VLOOKUP($B12,P$2:$AF$5,MAX($L$6:$AE$6)+2-P$6,0)*P$7,"")</f>
        <v>2</v>
      </c>
      <c r="Q12" s="30">
        <f>IFERROR(VLOOKUP($B12,Q$2:$AF$5,MAX($L$6:$AE$6)+2-Q$6,0)*Q$7,"")</f>
        <v>5</v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 t="str">
        <f>IFERROR(VLOOKUP($B12,T$2:$AF$5,MAX($L$6:$AE$6)+2-T$6,0)*T$7,"")</f>
        <v/>
      </c>
      <c r="U12" s="30">
        <f>IFERROR(VLOOKUP($B12,U$2:$AF$5,MAX($L$6:$AE$6)+2-U$6,0)*U$7,"")</f>
        <v>1</v>
      </c>
      <c r="V12" s="30">
        <f>IFERROR(VLOOKUP($B12,V$2:$AF$5,MAX($L$6:$AE$6)+2-V$6,0)*V$7,"")</f>
        <v>3</v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 t="str">
        <f t="shared" si="1"/>
        <v/>
      </c>
      <c r="AG12" s="93"/>
      <c r="AH12" s="33">
        <v>51</v>
      </c>
      <c r="AI12" s="90">
        <v>5</v>
      </c>
    </row>
    <row r="13" spans="1:35">
      <c r="A13" s="24" t="s">
        <v>90</v>
      </c>
      <c r="B13" s="45">
        <v>57</v>
      </c>
      <c r="C13" s="45">
        <v>10047235647</v>
      </c>
      <c r="D13" s="6" t="s">
        <v>175</v>
      </c>
      <c r="E13" s="6" t="s">
        <v>68</v>
      </c>
      <c r="F13" s="25"/>
      <c r="G13" s="26"/>
      <c r="H13" s="27">
        <f t="shared" si="0"/>
        <v>25</v>
      </c>
      <c r="I13" s="15"/>
      <c r="J13" s="28">
        <v>1</v>
      </c>
      <c r="K13" s="29"/>
      <c r="L13" s="30">
        <f>IFERROR(VLOOKUP($B13,L$2:$AF$5,MAX($L$6:$AE$6)+2-L$6,0)*L$7,"")</f>
        <v>2</v>
      </c>
      <c r="M13" s="30" t="str">
        <f>IFERROR(VLOOKUP($B13,M$2:$AF$5,MAX($L$6:$AE$6)+2-M$6,0)*M$7,"")</f>
        <v/>
      </c>
      <c r="N13" s="30">
        <f>IFERROR(VLOOKUP($B13,N$2:$AF$5,MAX($L$6:$AE$6)+2-N$6,0)*N$7,"")</f>
        <v>3</v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>
        <f t="shared" si="1"/>
        <v>15</v>
      </c>
      <c r="AG13" s="93"/>
      <c r="AH13" s="33">
        <v>78</v>
      </c>
      <c r="AI13" s="90">
        <v>6</v>
      </c>
    </row>
    <row r="14" spans="1:35">
      <c r="A14" s="24" t="s">
        <v>93</v>
      </c>
      <c r="B14" s="45">
        <v>78</v>
      </c>
      <c r="C14" s="45">
        <v>10046480562</v>
      </c>
      <c r="D14" s="47" t="s">
        <v>156</v>
      </c>
      <c r="E14" s="47" t="s">
        <v>44</v>
      </c>
      <c r="F14" s="25"/>
      <c r="G14" s="26"/>
      <c r="H14" s="27">
        <f t="shared" si="0"/>
        <v>23</v>
      </c>
      <c r="I14" s="15"/>
      <c r="J14" s="28">
        <v>1</v>
      </c>
      <c r="K14" s="29"/>
      <c r="L14" s="30" t="str">
        <f>IFERROR(VLOOKUP($B14,L$2:$AF$5,MAX($L$6:$AE$6)+2-L$6,0)*L$7,"")</f>
        <v/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>
        <f>IFERROR(VLOOKUP($B14,O$2:$AF$5,MAX($L$6:$AE$6)+2-O$6,0)*O$7,"")</f>
        <v>2</v>
      </c>
      <c r="P14" s="30">
        <f>IFERROR(VLOOKUP($B14,P$2:$AF$5,MAX($L$6:$AE$6)+2-P$6,0)*P$7,"")</f>
        <v>1</v>
      </c>
      <c r="Q14" s="30" t="str">
        <f>IFERROR(VLOOKUP($B14,Q$2:$AF$5,MAX($L$6:$AE$6)+2-Q$6,0)*Q$7,"")</f>
        <v/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>
        <f t="shared" si="1"/>
        <v>6</v>
      </c>
      <c r="AG14" s="93"/>
      <c r="AH14" s="33">
        <v>53</v>
      </c>
      <c r="AI14" s="90">
        <v>7</v>
      </c>
    </row>
    <row r="15" spans="1:35">
      <c r="A15" s="24" t="s">
        <v>96</v>
      </c>
      <c r="B15" s="45">
        <v>74</v>
      </c>
      <c r="C15" s="45">
        <v>10086057875</v>
      </c>
      <c r="D15" s="47" t="s">
        <v>144</v>
      </c>
      <c r="E15" s="47" t="s">
        <v>44</v>
      </c>
      <c r="F15" s="25"/>
      <c r="G15" s="26"/>
      <c r="H15" s="27">
        <f t="shared" si="0"/>
        <v>20</v>
      </c>
      <c r="I15" s="15"/>
      <c r="J15" s="28"/>
      <c r="K15" s="29"/>
      <c r="L15" s="30" t="str">
        <f>IFERROR(VLOOKUP($B15,L$2:$AF$5,MAX($L$6:$AE$6)+2-L$6,0)*L$7,"")</f>
        <v/>
      </c>
      <c r="M15" s="30" t="str">
        <f>IFERROR(VLOOKUP($B15,M$2:$AF$5,MAX($L$6:$AE$6)+2-M$6,0)*M$7,"")</f>
        <v/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>
        <f>IFERROR(VLOOKUP($B15,U$2:$AF$5,MAX($L$6:$AE$6)+2-U$6,0)*U$7,"")</f>
        <v>5</v>
      </c>
      <c r="V15" s="30">
        <f>IFERROR(VLOOKUP($B15,V$2:$AF$5,MAX($L$6:$AE$6)+2-V$6,0)*V$7,"")</f>
        <v>5</v>
      </c>
      <c r="W15" s="30">
        <f>IFERROR(VLOOKUP($B15,W$2:$AF$5,MAX($L$6:$AE$6)+2-W$6,0)*W$7,"")</f>
        <v>10</v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>
        <f t="shared" si="1"/>
        <v>1</v>
      </c>
      <c r="AG15" s="93"/>
      <c r="AH15" s="33">
        <v>52</v>
      </c>
      <c r="AI15" s="90">
        <v>8</v>
      </c>
    </row>
    <row r="16" spans="1:35">
      <c r="A16" s="24" t="s">
        <v>99</v>
      </c>
      <c r="B16" s="45">
        <v>69</v>
      </c>
      <c r="C16" s="45">
        <v>10047448845</v>
      </c>
      <c r="D16" s="6" t="s">
        <v>396</v>
      </c>
      <c r="E16" s="6" t="s">
        <v>47</v>
      </c>
      <c r="F16" s="25"/>
      <c r="G16" s="26"/>
      <c r="H16" s="27">
        <f t="shared" si="0"/>
        <v>3</v>
      </c>
      <c r="I16" s="15"/>
      <c r="J16" s="28"/>
      <c r="K16" s="29"/>
      <c r="L16" s="30">
        <f>IFERROR(VLOOKUP($B16,L$2:$AF$5,MAX($L$6:$AE$6)+2-L$6,0)*L$7,"")</f>
        <v>3</v>
      </c>
      <c r="M16" s="30" t="str">
        <f>IFERROR(VLOOKUP($B16,M$2:$AF$5,MAX($L$6:$AE$6)+2-M$6,0)*M$7,"")</f>
        <v/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>
        <f t="shared" si="1"/>
        <v>10</v>
      </c>
      <c r="AG16" s="93"/>
      <c r="AH16" s="33">
        <v>61</v>
      </c>
      <c r="AI16" s="90">
        <v>9</v>
      </c>
    </row>
    <row r="17" spans="1:35">
      <c r="A17" s="24" t="s">
        <v>102</v>
      </c>
      <c r="B17" s="45">
        <v>76</v>
      </c>
      <c r="C17" s="45">
        <v>10047362050</v>
      </c>
      <c r="D17" s="47" t="s">
        <v>166</v>
      </c>
      <c r="E17" s="47" t="s">
        <v>44</v>
      </c>
      <c r="F17" s="25"/>
      <c r="G17" s="26"/>
      <c r="H17" s="27">
        <f t="shared" si="0"/>
        <v>3</v>
      </c>
      <c r="I17" s="15"/>
      <c r="J17" s="28"/>
      <c r="K17" s="29"/>
      <c r="L17" s="30" t="str">
        <f>IFERROR(VLOOKUP($B17,L$2:$AF$5,MAX($L$6:$AE$6)+2-L$6,0)*L$7,"")</f>
        <v/>
      </c>
      <c r="M17" s="30" t="str">
        <f>IFERROR(VLOOKUP($B17,M$2:$AF$5,MAX($L$6:$AE$6)+2-M$6,0)*M$7,"")</f>
        <v/>
      </c>
      <c r="N17" s="30" t="str">
        <f>IFERROR(VLOOKUP($B17,N$2:$AF$5,MAX($L$6:$AE$6)+2-N$6,0)*N$7,"")</f>
        <v/>
      </c>
      <c r="O17" s="30" t="str">
        <f>IFERROR(VLOOKUP($B17,O$2:$AF$5,MAX($L$6:$AE$6)+2-O$6,0)*O$7,"")</f>
        <v/>
      </c>
      <c r="P17" s="30" t="str">
        <f>IFERROR(VLOOKUP($B17,P$2:$AF$5,MAX($L$6:$AE$6)+2-P$6,0)*P$7,"")</f>
        <v/>
      </c>
      <c r="Q17" s="30" t="str">
        <f>IFERROR(VLOOKUP($B17,Q$2:$AF$5,MAX($L$6:$AE$6)+2-Q$6,0)*Q$7,"")</f>
        <v/>
      </c>
      <c r="R17" s="30" t="str">
        <f>IFERROR(VLOOKUP($B17,R$2:$AF$5,MAX($L$6:$AE$6)+2-R$6,0)*R$7,"")</f>
        <v/>
      </c>
      <c r="S17" s="30">
        <f>IFERROR(VLOOKUP($B17,S$2:$AF$5,MAX($L$6:$AE$6)+2-S$6,0)*S$7,"")</f>
        <v>3</v>
      </c>
      <c r="T17" s="30" t="str">
        <f>IFERROR(VLOOKUP($B17,T$2:$AF$5,MAX($L$6:$AE$6)+2-T$6,0)*T$7,"")</f>
        <v/>
      </c>
      <c r="U17" s="30" t="str">
        <f>IFERROR(VLOOKUP($B17,U$2:$AF$5,MAX($L$6:$AE$6)+2-U$6,0)*U$7,"")</f>
        <v/>
      </c>
      <c r="V17" s="30" t="str">
        <f>IFERROR(VLOOKUP($B17,V$2:$AF$5,MAX($L$6:$AE$6)+2-V$6,0)*V$7,"")</f>
        <v/>
      </c>
      <c r="W17" s="30" t="str">
        <f>IFERROR(VLOOKUP($B17,W$2:$AF$5,MAX($L$6:$AE$6)+2-W$6,0)*W$7,"")</f>
        <v/>
      </c>
      <c r="X17" s="30" t="str">
        <f>IFERROR(VLOOKUP($B17,X$2:$AF$5,MAX($L$6:$AE$6)+2-X$6,0)*X$7,"")</f>
        <v/>
      </c>
      <c r="Y17" s="30" t="str">
        <f>IFERROR(VLOOKUP($B17,Y$2:$AF$5,MAX($L$6:$AE$6)+2-Y$6,0)*Y$7,"")</f>
        <v/>
      </c>
      <c r="Z17" s="30" t="str">
        <f>IFERROR(VLOOKUP($B17,Z$2:$AF$5,MAX($L$6:$AE$6)+2-Z$6,0)*Z$7,"")</f>
        <v/>
      </c>
      <c r="AA17" s="30" t="str">
        <f>IFERROR(VLOOKUP($B17,AA$2:$AF$5,MAX($L$6:$AE$6)+2-AA$6,0)*AA$7,"")</f>
        <v/>
      </c>
      <c r="AB17" s="30" t="str">
        <f>IFERROR(VLOOKUP($B17,AB$2:$AF$5,MAX($L$6:$AE$6)+2-AB$6,0)*AB$7,"")</f>
        <v/>
      </c>
      <c r="AC17" s="30" t="str">
        <f>IFERROR(VLOOKUP($B17,AC$2:$AF$5,MAX($L$6:$AE$6)+2-AC$6,0)*AC$7,"")</f>
        <v/>
      </c>
      <c r="AD17" s="30" t="str">
        <f>IFERROR(VLOOKUP($B17,AD$2:$AF$5,MAX($L$6:$AE$6)+2-AD$6,0)*AD$7,"")</f>
        <v/>
      </c>
      <c r="AE17" s="30" t="str">
        <f>IFERROR(VLOOKUP($B17,AE$2:$AF$5,MAX($L$6:$AE$6)+2-AE$6,0)*AE$7,"")</f>
        <v/>
      </c>
      <c r="AF17" s="33" t="str">
        <f t="shared" si="1"/>
        <v/>
      </c>
      <c r="AG17" s="93"/>
      <c r="AH17" s="33">
        <v>69</v>
      </c>
      <c r="AI17" s="90">
        <v>10</v>
      </c>
    </row>
    <row r="18" spans="1:35">
      <c r="A18" s="24" t="s">
        <v>105</v>
      </c>
      <c r="B18" s="45">
        <v>60</v>
      </c>
      <c r="C18" s="45">
        <v>10047364979</v>
      </c>
      <c r="D18" s="6" t="s">
        <v>168</v>
      </c>
      <c r="E18" s="6" t="s">
        <v>68</v>
      </c>
      <c r="F18" s="25"/>
      <c r="G18" s="26"/>
      <c r="H18" s="27">
        <f t="shared" si="0"/>
        <v>2</v>
      </c>
      <c r="I18" s="15"/>
      <c r="J18" s="28"/>
      <c r="K18" s="29"/>
      <c r="L18" s="30" t="str">
        <f>IFERROR(VLOOKUP($B18,L$2:$AF$5,MAX($L$6:$AE$6)+2-L$6,0)*L$7,"")</f>
        <v/>
      </c>
      <c r="M18" s="30" t="str">
        <f>IFERROR(VLOOKUP($B18,M$2:$AF$5,MAX($L$6:$AE$6)+2-M$6,0)*M$7,"")</f>
        <v/>
      </c>
      <c r="N18" s="30" t="str">
        <f>IFERROR(VLOOKUP($B18,N$2:$AF$5,MAX($L$6:$AE$6)+2-N$6,0)*N$7,"")</f>
        <v/>
      </c>
      <c r="O18" s="30" t="str">
        <f>IFERROR(VLOOKUP($B18,O$2:$AF$5,MAX($L$6:$AE$6)+2-O$6,0)*O$7,"")</f>
        <v/>
      </c>
      <c r="P18" s="30" t="str">
        <f>IFERROR(VLOOKUP($B18,P$2:$AF$5,MAX($L$6:$AE$6)+2-P$6,0)*P$7,"")</f>
        <v/>
      </c>
      <c r="Q18" s="30" t="str">
        <f>IFERROR(VLOOKUP($B18,Q$2:$AF$5,MAX($L$6:$AE$6)+2-Q$6,0)*Q$7,"")</f>
        <v/>
      </c>
      <c r="R18" s="30">
        <f>IFERROR(VLOOKUP($B18,R$2:$AF$5,MAX($L$6:$AE$6)+2-R$6,0)*R$7,"")</f>
        <v>2</v>
      </c>
      <c r="S18" s="30" t="str">
        <f>IFERROR(VLOOKUP($B18,S$2:$AF$5,MAX($L$6:$AE$6)+2-S$6,0)*S$7,"")</f>
        <v/>
      </c>
      <c r="T18" s="30" t="str">
        <f>IFERROR(VLOOKUP($B18,T$2:$AF$5,MAX($L$6:$AE$6)+2-T$6,0)*T$7,"")</f>
        <v/>
      </c>
      <c r="U18" s="30" t="str">
        <f>IFERROR(VLOOKUP($B18,U$2:$AF$5,MAX($L$6:$AE$6)+2-U$6,0)*U$7,"")</f>
        <v/>
      </c>
      <c r="V18" s="30" t="str">
        <f>IFERROR(VLOOKUP($B18,V$2:$AF$5,MAX($L$6:$AE$6)+2-V$6,0)*V$7,"")</f>
        <v/>
      </c>
      <c r="W18" s="30" t="str">
        <f>IFERROR(VLOOKUP($B18,W$2:$AF$5,MAX($L$6:$AE$6)+2-W$6,0)*W$7,"")</f>
        <v/>
      </c>
      <c r="X18" s="30" t="str">
        <f>IFERROR(VLOOKUP($B18,X$2:$AF$5,MAX($L$6:$AE$6)+2-X$6,0)*X$7,"")</f>
        <v/>
      </c>
      <c r="Y18" s="30" t="str">
        <f>IFERROR(VLOOKUP($B18,Y$2:$AF$5,MAX($L$6:$AE$6)+2-Y$6,0)*Y$7,"")</f>
        <v/>
      </c>
      <c r="Z18" s="30" t="str">
        <f>IFERROR(VLOOKUP($B18,Z$2:$AF$5,MAX($L$6:$AE$6)+2-Z$6,0)*Z$7,"")</f>
        <v/>
      </c>
      <c r="AA18" s="30" t="str">
        <f>IFERROR(VLOOKUP($B18,AA$2:$AF$5,MAX($L$6:$AE$6)+2-AA$6,0)*AA$7,"")</f>
        <v/>
      </c>
      <c r="AB18" s="30" t="str">
        <f>IFERROR(VLOOKUP($B18,AB$2:$AF$5,MAX($L$6:$AE$6)+2-AB$6,0)*AB$7,"")</f>
        <v/>
      </c>
      <c r="AC18" s="30" t="str">
        <f>IFERROR(VLOOKUP($B18,AC$2:$AF$5,MAX($L$6:$AE$6)+2-AC$6,0)*AC$7,"")</f>
        <v/>
      </c>
      <c r="AD18" s="30" t="str">
        <f>IFERROR(VLOOKUP($B18,AD$2:$AF$5,MAX($L$6:$AE$6)+2-AD$6,0)*AD$7,"")</f>
        <v/>
      </c>
      <c r="AE18" s="30" t="str">
        <f>IFERROR(VLOOKUP($B18,AE$2:$AF$5,MAX($L$6:$AE$6)+2-AE$6,0)*AE$7,"")</f>
        <v/>
      </c>
      <c r="AF18" s="33" t="str">
        <f t="shared" si="1"/>
        <v/>
      </c>
      <c r="AG18" s="93"/>
      <c r="AH18" s="33">
        <v>64</v>
      </c>
      <c r="AI18" s="90">
        <v>11</v>
      </c>
    </row>
    <row r="19" spans="1:35">
      <c r="A19" s="24" t="s">
        <v>174</v>
      </c>
      <c r="B19" s="45">
        <v>52</v>
      </c>
      <c r="C19" s="45">
        <v>10047248377</v>
      </c>
      <c r="D19" s="6" t="s">
        <v>170</v>
      </c>
      <c r="E19" s="6" t="s">
        <v>20</v>
      </c>
      <c r="F19" s="25"/>
      <c r="G19" s="26"/>
      <c r="H19" s="27">
        <f t="shared" si="0"/>
        <v>1</v>
      </c>
      <c r="I19" s="15"/>
      <c r="J19" s="28"/>
      <c r="K19" s="29"/>
      <c r="L19" s="30" t="str">
        <f>IFERROR(VLOOKUP($B19,L$2:$AF$5,MAX($L$6:$AE$6)+2-L$6,0)*L$7,"")</f>
        <v/>
      </c>
      <c r="M19" s="30" t="str">
        <f>IFERROR(VLOOKUP($B19,M$2:$AF$5,MAX($L$6:$AE$6)+2-M$6,0)*M$7,"")</f>
        <v/>
      </c>
      <c r="N19" s="30" t="str">
        <f>IFERROR(VLOOKUP($B19,N$2:$AF$5,MAX($L$6:$AE$6)+2-N$6,0)*N$7,"")</f>
        <v/>
      </c>
      <c r="O19" s="30" t="str">
        <f>IFERROR(VLOOKUP($B19,O$2:$AF$5,MAX($L$6:$AE$6)+2-O$6,0)*O$7,"")</f>
        <v/>
      </c>
      <c r="P19" s="30" t="str">
        <f>IFERROR(VLOOKUP($B19,P$2:$AF$5,MAX($L$6:$AE$6)+2-P$6,0)*P$7,"")</f>
        <v/>
      </c>
      <c r="Q19" s="30">
        <f>IFERROR(VLOOKUP($B19,Q$2:$AF$5,MAX($L$6:$AE$6)+2-Q$6,0)*Q$7,"")</f>
        <v>1</v>
      </c>
      <c r="R19" s="30" t="str">
        <f>IFERROR(VLOOKUP($B19,R$2:$AF$5,MAX($L$6:$AE$6)+2-R$6,0)*R$7,"")</f>
        <v/>
      </c>
      <c r="S19" s="30" t="str">
        <f>IFERROR(VLOOKUP($B19,S$2:$AF$5,MAX($L$6:$AE$6)+2-S$6,0)*S$7,"")</f>
        <v/>
      </c>
      <c r="T19" s="30" t="str">
        <f>IFERROR(VLOOKUP($B19,T$2:$AF$5,MAX($L$6:$AE$6)+2-T$6,0)*T$7,"")</f>
        <v/>
      </c>
      <c r="U19" s="30" t="str">
        <f>IFERROR(VLOOKUP($B19,U$2:$AF$5,MAX($L$6:$AE$6)+2-U$6,0)*U$7,"")</f>
        <v/>
      </c>
      <c r="V19" s="30" t="str">
        <f>IFERROR(VLOOKUP($B19,V$2:$AF$5,MAX($L$6:$AE$6)+2-V$6,0)*V$7,"")</f>
        <v/>
      </c>
      <c r="W19" s="30" t="str">
        <f>IFERROR(VLOOKUP($B19,W$2:$AF$5,MAX($L$6:$AE$6)+2-W$6,0)*W$7,"")</f>
        <v/>
      </c>
      <c r="X19" s="30" t="str">
        <f>IFERROR(VLOOKUP($B19,X$2:$AF$5,MAX($L$6:$AE$6)+2-X$6,0)*X$7,"")</f>
        <v/>
      </c>
      <c r="Y19" s="30" t="str">
        <f>IFERROR(VLOOKUP($B19,Y$2:$AF$5,MAX($L$6:$AE$6)+2-Y$6,0)*Y$7,"")</f>
        <v/>
      </c>
      <c r="Z19" s="30" t="str">
        <f>IFERROR(VLOOKUP($B19,Z$2:$AF$5,MAX($L$6:$AE$6)+2-Z$6,0)*Z$7,"")</f>
        <v/>
      </c>
      <c r="AA19" s="30" t="str">
        <f>IFERROR(VLOOKUP($B19,AA$2:$AF$5,MAX($L$6:$AE$6)+2-AA$6,0)*AA$7,"")</f>
        <v/>
      </c>
      <c r="AB19" s="30" t="str">
        <f>IFERROR(VLOOKUP($B19,AB$2:$AF$5,MAX($L$6:$AE$6)+2-AB$6,0)*AB$7,"")</f>
        <v/>
      </c>
      <c r="AC19" s="30" t="str">
        <f>IFERROR(VLOOKUP($B19,AC$2:$AF$5,MAX($L$6:$AE$6)+2-AC$6,0)*AC$7,"")</f>
        <v/>
      </c>
      <c r="AD19" s="30" t="str">
        <f>IFERROR(VLOOKUP($B19,AD$2:$AF$5,MAX($L$6:$AE$6)+2-AD$6,0)*AD$7,"")</f>
        <v/>
      </c>
      <c r="AE19" s="30" t="str">
        <f>IFERROR(VLOOKUP($B19,AE$2:$AF$5,MAX($L$6:$AE$6)+2-AE$6,0)*AE$7,"")</f>
        <v/>
      </c>
      <c r="AF19" s="33">
        <f t="shared" si="1"/>
        <v>8</v>
      </c>
      <c r="AG19" s="93"/>
      <c r="AH19" s="33">
        <v>66</v>
      </c>
      <c r="AI19" s="90">
        <v>12</v>
      </c>
    </row>
    <row r="20" spans="1:35">
      <c r="A20" s="24" t="s">
        <v>177</v>
      </c>
      <c r="B20" s="45">
        <v>72</v>
      </c>
      <c r="C20" s="45">
        <v>10047168454</v>
      </c>
      <c r="D20" s="47" t="s">
        <v>159</v>
      </c>
      <c r="E20" s="47" t="s">
        <v>44</v>
      </c>
      <c r="F20" s="25"/>
      <c r="G20" s="26"/>
      <c r="H20" s="27">
        <f t="shared" si="0"/>
        <v>1</v>
      </c>
      <c r="I20" s="15"/>
      <c r="J20" s="28"/>
      <c r="K20" s="29"/>
      <c r="L20" s="30">
        <f>IFERROR(VLOOKUP($B20,L$2:$AF$5,MAX($L$6:$AE$6)+2-L$6,0)*L$7,"")</f>
        <v>1</v>
      </c>
      <c r="M20" s="30" t="str">
        <f>IFERROR(VLOOKUP($B20,M$2:$AF$5,MAX($L$6:$AE$6)+2-M$6,0)*M$7,"")</f>
        <v/>
      </c>
      <c r="N20" s="30" t="str">
        <f>IFERROR(VLOOKUP($B20,N$2:$AF$5,MAX($L$6:$AE$6)+2-N$6,0)*N$7,"")</f>
        <v/>
      </c>
      <c r="O20" s="30" t="str">
        <f>IFERROR(VLOOKUP($B20,O$2:$AF$5,MAX($L$6:$AE$6)+2-O$6,0)*O$7,"")</f>
        <v/>
      </c>
      <c r="P20" s="30" t="str">
        <f>IFERROR(VLOOKUP($B20,P$2:$AF$5,MAX($L$6:$AE$6)+2-P$6,0)*P$7,"")</f>
        <v/>
      </c>
      <c r="Q20" s="30" t="str">
        <f>IFERROR(VLOOKUP($B20,Q$2:$AF$5,MAX($L$6:$AE$6)+2-Q$6,0)*Q$7,"")</f>
        <v/>
      </c>
      <c r="R20" s="30" t="str">
        <f>IFERROR(VLOOKUP($B20,R$2:$AF$5,MAX($L$6:$AE$6)+2-R$6,0)*R$7,"")</f>
        <v/>
      </c>
      <c r="S20" s="30" t="str">
        <f>IFERROR(VLOOKUP($B20,S$2:$AF$5,MAX($L$6:$AE$6)+2-S$6,0)*S$7,"")</f>
        <v/>
      </c>
      <c r="T20" s="30" t="str">
        <f>IFERROR(VLOOKUP($B20,T$2:$AF$5,MAX($L$6:$AE$6)+2-T$6,0)*T$7,"")</f>
        <v/>
      </c>
      <c r="U20" s="30" t="str">
        <f>IFERROR(VLOOKUP($B20,U$2:$AF$5,MAX($L$6:$AE$6)+2-U$6,0)*U$7,"")</f>
        <v/>
      </c>
      <c r="V20" s="30" t="str">
        <f>IFERROR(VLOOKUP($B20,V$2:$AF$5,MAX($L$6:$AE$6)+2-V$6,0)*V$7,"")</f>
        <v/>
      </c>
      <c r="W20" s="30" t="str">
        <f>IFERROR(VLOOKUP($B20,W$2:$AF$5,MAX($L$6:$AE$6)+2-W$6,0)*W$7,"")</f>
        <v/>
      </c>
      <c r="X20" s="30" t="str">
        <f>IFERROR(VLOOKUP($B20,X$2:$AF$5,MAX($L$6:$AE$6)+2-X$6,0)*X$7,"")</f>
        <v/>
      </c>
      <c r="Y20" s="30" t="str">
        <f>IFERROR(VLOOKUP($B20,Y$2:$AF$5,MAX($L$6:$AE$6)+2-Y$6,0)*Y$7,"")</f>
        <v/>
      </c>
      <c r="Z20" s="30" t="str">
        <f>IFERROR(VLOOKUP($B20,Z$2:$AF$5,MAX($L$6:$AE$6)+2-Z$6,0)*Z$7,"")</f>
        <v/>
      </c>
      <c r="AA20" s="30" t="str">
        <f>IFERROR(VLOOKUP($B20,AA$2:$AF$5,MAX($L$6:$AE$6)+2-AA$6,0)*AA$7,"")</f>
        <v/>
      </c>
      <c r="AB20" s="30" t="str">
        <f>IFERROR(VLOOKUP($B20,AB$2:$AF$5,MAX($L$6:$AE$6)+2-AB$6,0)*AB$7,"")</f>
        <v/>
      </c>
      <c r="AC20" s="30" t="str">
        <f>IFERROR(VLOOKUP($B20,AC$2:$AF$5,MAX($L$6:$AE$6)+2-AC$6,0)*AC$7,"")</f>
        <v/>
      </c>
      <c r="AD20" s="30" t="str">
        <f>IFERROR(VLOOKUP($B20,AD$2:$AF$5,MAX($L$6:$AE$6)+2-AD$6,0)*AD$7,"")</f>
        <v/>
      </c>
      <c r="AE20" s="30" t="str">
        <f>IFERROR(VLOOKUP($B20,AE$2:$AF$5,MAX($L$6:$AE$6)+2-AE$6,0)*AE$7,"")</f>
        <v/>
      </c>
      <c r="AF20" s="33" t="str">
        <f t="shared" si="1"/>
        <v/>
      </c>
      <c r="AG20" s="93"/>
      <c r="AH20" s="33">
        <v>67</v>
      </c>
      <c r="AI20" s="90">
        <v>13</v>
      </c>
    </row>
    <row r="21" spans="1:35">
      <c r="A21" s="24" t="s">
        <v>180</v>
      </c>
      <c r="B21" s="45">
        <v>53</v>
      </c>
      <c r="C21" s="45">
        <v>10048001139</v>
      </c>
      <c r="D21" s="6" t="s">
        <v>193</v>
      </c>
      <c r="E21" s="6" t="s">
        <v>20</v>
      </c>
      <c r="F21" s="25"/>
      <c r="G21" s="26"/>
      <c r="H21" s="27">
        <f t="shared" si="0"/>
        <v>0</v>
      </c>
      <c r="I21" s="15"/>
      <c r="J21" s="28"/>
      <c r="K21" s="29"/>
      <c r="L21" s="30" t="str">
        <f>IFERROR(VLOOKUP($B21,L$2:$AF$5,MAX($L$6:$AE$6)+2-L$6,0)*L$7,"")</f>
        <v/>
      </c>
      <c r="M21" s="30" t="str">
        <f>IFERROR(VLOOKUP($B21,M$2:$AF$5,MAX($L$6:$AE$6)+2-M$6,0)*M$7,"")</f>
        <v/>
      </c>
      <c r="N21" s="30" t="str">
        <f>IFERROR(VLOOKUP($B21,N$2:$AF$5,MAX($L$6:$AE$6)+2-N$6,0)*N$7,"")</f>
        <v/>
      </c>
      <c r="O21" s="30" t="str">
        <f>IFERROR(VLOOKUP($B21,O$2:$AF$5,MAX($L$6:$AE$6)+2-O$6,0)*O$7,"")</f>
        <v/>
      </c>
      <c r="P21" s="30" t="str">
        <f>IFERROR(VLOOKUP($B21,P$2:$AF$5,MAX($L$6:$AE$6)+2-P$6,0)*P$7,"")</f>
        <v/>
      </c>
      <c r="Q21" s="30" t="str">
        <f>IFERROR(VLOOKUP($B21,Q$2:$AF$5,MAX($L$6:$AE$6)+2-Q$6,0)*Q$7,"")</f>
        <v/>
      </c>
      <c r="R21" s="30" t="str">
        <f>IFERROR(VLOOKUP($B21,R$2:$AF$5,MAX($L$6:$AE$6)+2-R$6,0)*R$7,"")</f>
        <v/>
      </c>
      <c r="S21" s="30" t="str">
        <f>IFERROR(VLOOKUP($B21,S$2:$AF$5,MAX($L$6:$AE$6)+2-S$6,0)*S$7,"")</f>
        <v/>
      </c>
      <c r="T21" s="30" t="str">
        <f>IFERROR(VLOOKUP($B21,T$2:$AF$5,MAX($L$6:$AE$6)+2-T$6,0)*T$7,"")</f>
        <v/>
      </c>
      <c r="U21" s="30" t="str">
        <f>IFERROR(VLOOKUP($B21,U$2:$AF$5,MAX($L$6:$AE$6)+2-U$6,0)*U$7,"")</f>
        <v/>
      </c>
      <c r="V21" s="30" t="str">
        <f>IFERROR(VLOOKUP($B21,V$2:$AF$5,MAX($L$6:$AE$6)+2-V$6,0)*V$7,"")</f>
        <v/>
      </c>
      <c r="W21" s="30" t="str">
        <f>IFERROR(VLOOKUP($B21,W$2:$AF$5,MAX($L$6:$AE$6)+2-W$6,0)*W$7,"")</f>
        <v/>
      </c>
      <c r="X21" s="30" t="str">
        <f>IFERROR(VLOOKUP($B21,X$2:$AF$5,MAX($L$6:$AE$6)+2-X$6,0)*X$7,"")</f>
        <v/>
      </c>
      <c r="Y21" s="30" t="str">
        <f>IFERROR(VLOOKUP($B21,Y$2:$AF$5,MAX($L$6:$AE$6)+2-Y$6,0)*Y$7,"")</f>
        <v/>
      </c>
      <c r="Z21" s="30" t="str">
        <f>IFERROR(VLOOKUP($B21,Z$2:$AF$5,MAX($L$6:$AE$6)+2-Z$6,0)*Z$7,"")</f>
        <v/>
      </c>
      <c r="AA21" s="30" t="str">
        <f>IFERROR(VLOOKUP($B21,AA$2:$AF$5,MAX($L$6:$AE$6)+2-AA$6,0)*AA$7,"")</f>
        <v/>
      </c>
      <c r="AB21" s="30" t="str">
        <f>IFERROR(VLOOKUP($B21,AB$2:$AF$5,MAX($L$6:$AE$6)+2-AB$6,0)*AB$7,"")</f>
        <v/>
      </c>
      <c r="AC21" s="30" t="str">
        <f>IFERROR(VLOOKUP($B21,AC$2:$AF$5,MAX($L$6:$AE$6)+2-AC$6,0)*AC$7,"")</f>
        <v/>
      </c>
      <c r="AD21" s="30" t="str">
        <f>IFERROR(VLOOKUP($B21,AD$2:$AF$5,MAX($L$6:$AE$6)+2-AD$6,0)*AD$7,"")</f>
        <v/>
      </c>
      <c r="AE21" s="30" t="str">
        <f>IFERROR(VLOOKUP($B21,AE$2:$AF$5,MAX($L$6:$AE$6)+2-AE$6,0)*AE$7,"")</f>
        <v/>
      </c>
      <c r="AF21" s="33">
        <f t="shared" si="1"/>
        <v>7</v>
      </c>
      <c r="AG21" s="93"/>
      <c r="AH21" s="33">
        <v>77</v>
      </c>
      <c r="AI21" s="90">
        <v>14</v>
      </c>
    </row>
    <row r="22" spans="1:35">
      <c r="A22" s="24" t="s">
        <v>183</v>
      </c>
      <c r="B22" s="45">
        <v>61</v>
      </c>
      <c r="C22" s="45">
        <v>10118426775</v>
      </c>
      <c r="D22" s="6" t="s">
        <v>181</v>
      </c>
      <c r="E22" s="6" t="s">
        <v>68</v>
      </c>
      <c r="F22" s="25"/>
      <c r="G22" s="26"/>
      <c r="H22" s="27">
        <f t="shared" si="0"/>
        <v>0</v>
      </c>
      <c r="I22" s="15"/>
      <c r="J22" s="28"/>
      <c r="K22" s="29"/>
      <c r="L22" s="30" t="str">
        <f>IFERROR(VLOOKUP($B22,L$2:$AF$5,MAX($L$6:$AE$6)+2-L$6,0)*L$7,"")</f>
        <v/>
      </c>
      <c r="M22" s="30" t="str">
        <f>IFERROR(VLOOKUP($B22,M$2:$AF$5,MAX($L$6:$AE$6)+2-M$6,0)*M$7,"")</f>
        <v/>
      </c>
      <c r="N22" s="30" t="str">
        <f>IFERROR(VLOOKUP($B22,N$2:$AF$5,MAX($L$6:$AE$6)+2-N$6,0)*N$7,"")</f>
        <v/>
      </c>
      <c r="O22" s="30" t="str">
        <f>IFERROR(VLOOKUP($B22,O$2:$AF$5,MAX($L$6:$AE$6)+2-O$6,0)*O$7,"")</f>
        <v/>
      </c>
      <c r="P22" s="30" t="str">
        <f>IFERROR(VLOOKUP($B22,P$2:$AF$5,MAX($L$6:$AE$6)+2-P$6,0)*P$7,"")</f>
        <v/>
      </c>
      <c r="Q22" s="30" t="str">
        <f>IFERROR(VLOOKUP($B22,Q$2:$AF$5,MAX($L$6:$AE$6)+2-Q$6,0)*Q$7,"")</f>
        <v/>
      </c>
      <c r="R22" s="30" t="str">
        <f>IFERROR(VLOOKUP($B22,R$2:$AF$5,MAX($L$6:$AE$6)+2-R$6,0)*R$7,"")</f>
        <v/>
      </c>
      <c r="S22" s="30" t="str">
        <f>IFERROR(VLOOKUP($B22,S$2:$AF$5,MAX($L$6:$AE$6)+2-S$6,0)*S$7,"")</f>
        <v/>
      </c>
      <c r="T22" s="30" t="str">
        <f>IFERROR(VLOOKUP($B22,T$2:$AF$5,MAX($L$6:$AE$6)+2-T$6,0)*T$7,"")</f>
        <v/>
      </c>
      <c r="U22" s="30" t="str">
        <f>IFERROR(VLOOKUP($B22,U$2:$AF$5,MAX($L$6:$AE$6)+2-U$6,0)*U$7,"")</f>
        <v/>
      </c>
      <c r="V22" s="30" t="str">
        <f>IFERROR(VLOOKUP($B22,V$2:$AF$5,MAX($L$6:$AE$6)+2-V$6,0)*V$7,"")</f>
        <v/>
      </c>
      <c r="W22" s="30" t="str">
        <f>IFERROR(VLOOKUP($B22,W$2:$AF$5,MAX($L$6:$AE$6)+2-W$6,0)*W$7,"")</f>
        <v/>
      </c>
      <c r="X22" s="30" t="str">
        <f>IFERROR(VLOOKUP($B22,X$2:$AF$5,MAX($L$6:$AE$6)+2-X$6,0)*X$7,"")</f>
        <v/>
      </c>
      <c r="Y22" s="30" t="str">
        <f>IFERROR(VLOOKUP($B22,Y$2:$AF$5,MAX($L$6:$AE$6)+2-Y$6,0)*Y$7,"")</f>
        <v/>
      </c>
      <c r="Z22" s="30" t="str">
        <f>IFERROR(VLOOKUP($B22,Z$2:$AF$5,MAX($L$6:$AE$6)+2-Z$6,0)*Z$7,"")</f>
        <v/>
      </c>
      <c r="AA22" s="30" t="str">
        <f>IFERROR(VLOOKUP($B22,AA$2:$AF$5,MAX($L$6:$AE$6)+2-AA$6,0)*AA$7,"")</f>
        <v/>
      </c>
      <c r="AB22" s="30" t="str">
        <f>IFERROR(VLOOKUP($B22,AB$2:$AF$5,MAX($L$6:$AE$6)+2-AB$6,0)*AB$7,"")</f>
        <v/>
      </c>
      <c r="AC22" s="30" t="str">
        <f>IFERROR(VLOOKUP($B22,AC$2:$AF$5,MAX($L$6:$AE$6)+2-AC$6,0)*AC$7,"")</f>
        <v/>
      </c>
      <c r="AD22" s="30" t="str">
        <f>IFERROR(VLOOKUP($B22,AD$2:$AF$5,MAX($L$6:$AE$6)+2-AD$6,0)*AD$7,"")</f>
        <v/>
      </c>
      <c r="AE22" s="30" t="str">
        <f>IFERROR(VLOOKUP($B22,AE$2:$AF$5,MAX($L$6:$AE$6)+2-AE$6,0)*AE$7,"")</f>
        <v/>
      </c>
      <c r="AF22" s="33">
        <f t="shared" si="1"/>
        <v>9</v>
      </c>
      <c r="AG22" s="93"/>
      <c r="AH22" s="33">
        <v>57</v>
      </c>
      <c r="AI22" s="90">
        <v>15</v>
      </c>
    </row>
    <row r="23" spans="1:35">
      <c r="A23" s="24" t="s">
        <v>186</v>
      </c>
      <c r="B23" s="45">
        <v>64</v>
      </c>
      <c r="C23" s="45">
        <v>10047318604</v>
      </c>
      <c r="D23" s="6" t="s">
        <v>196</v>
      </c>
      <c r="E23" s="6" t="s">
        <v>163</v>
      </c>
      <c r="F23" s="25"/>
      <c r="G23" s="26"/>
      <c r="H23" s="27">
        <f t="shared" si="0"/>
        <v>0</v>
      </c>
      <c r="I23" s="15"/>
      <c r="J23" s="28"/>
      <c r="K23" s="29"/>
      <c r="L23" s="30" t="str">
        <f>IFERROR(VLOOKUP($B23,L$2:$AF$5,MAX($L$6:$AE$6)+2-L$6,0)*L$7,"")</f>
        <v/>
      </c>
      <c r="M23" s="30" t="str">
        <f>IFERROR(VLOOKUP($B23,M$2:$AF$5,MAX($L$6:$AE$6)+2-M$6,0)*M$7,"")</f>
        <v/>
      </c>
      <c r="N23" s="30" t="str">
        <f>IFERROR(VLOOKUP($B23,N$2:$AF$5,MAX($L$6:$AE$6)+2-N$6,0)*N$7,"")</f>
        <v/>
      </c>
      <c r="O23" s="30" t="str">
        <f>IFERROR(VLOOKUP($B23,O$2:$AF$5,MAX($L$6:$AE$6)+2-O$6,0)*O$7,"")</f>
        <v/>
      </c>
      <c r="P23" s="30" t="str">
        <f>IFERROR(VLOOKUP($B23,P$2:$AF$5,MAX($L$6:$AE$6)+2-P$6,0)*P$7,"")</f>
        <v/>
      </c>
      <c r="Q23" s="30" t="str">
        <f>IFERROR(VLOOKUP($B23,Q$2:$AF$5,MAX($L$6:$AE$6)+2-Q$6,0)*Q$7,"")</f>
        <v/>
      </c>
      <c r="R23" s="30" t="str">
        <f>IFERROR(VLOOKUP($B23,R$2:$AF$5,MAX($L$6:$AE$6)+2-R$6,0)*R$7,"")</f>
        <v/>
      </c>
      <c r="S23" s="30" t="str">
        <f>IFERROR(VLOOKUP($B23,S$2:$AF$5,MAX($L$6:$AE$6)+2-S$6,0)*S$7,"")</f>
        <v/>
      </c>
      <c r="T23" s="30" t="str">
        <f>IFERROR(VLOOKUP($B23,T$2:$AF$5,MAX($L$6:$AE$6)+2-T$6,0)*T$7,"")</f>
        <v/>
      </c>
      <c r="U23" s="30" t="str">
        <f>IFERROR(VLOOKUP($B23,U$2:$AF$5,MAX($L$6:$AE$6)+2-U$6,0)*U$7,"")</f>
        <v/>
      </c>
      <c r="V23" s="30" t="str">
        <f>IFERROR(VLOOKUP($B23,V$2:$AF$5,MAX($L$6:$AE$6)+2-V$6,0)*V$7,"")</f>
        <v/>
      </c>
      <c r="W23" s="30" t="str">
        <f>IFERROR(VLOOKUP($B23,W$2:$AF$5,MAX($L$6:$AE$6)+2-W$6,0)*W$7,"")</f>
        <v/>
      </c>
      <c r="X23" s="30" t="str">
        <f>IFERROR(VLOOKUP($B23,X$2:$AF$5,MAX($L$6:$AE$6)+2-X$6,0)*X$7,"")</f>
        <v/>
      </c>
      <c r="Y23" s="30" t="str">
        <f>IFERROR(VLOOKUP($B23,Y$2:$AF$5,MAX($L$6:$AE$6)+2-Y$6,0)*Y$7,"")</f>
        <v/>
      </c>
      <c r="Z23" s="30" t="str">
        <f>IFERROR(VLOOKUP($B23,Z$2:$AF$5,MAX($L$6:$AE$6)+2-Z$6,0)*Z$7,"")</f>
        <v/>
      </c>
      <c r="AA23" s="30" t="str">
        <f>IFERROR(VLOOKUP($B23,AA$2:$AF$5,MAX($L$6:$AE$6)+2-AA$6,0)*AA$7,"")</f>
        <v/>
      </c>
      <c r="AB23" s="30" t="str">
        <f>IFERROR(VLOOKUP($B23,AB$2:$AF$5,MAX($L$6:$AE$6)+2-AB$6,0)*AB$7,"")</f>
        <v/>
      </c>
      <c r="AC23" s="30" t="str">
        <f>IFERROR(VLOOKUP($B23,AC$2:$AF$5,MAX($L$6:$AE$6)+2-AC$6,0)*AC$7,"")</f>
        <v/>
      </c>
      <c r="AD23" s="30" t="str">
        <f>IFERROR(VLOOKUP($B23,AD$2:$AF$5,MAX($L$6:$AE$6)+2-AD$6,0)*AD$7,"")</f>
        <v/>
      </c>
      <c r="AE23" s="30" t="str">
        <f>IFERROR(VLOOKUP($B23,AE$2:$AF$5,MAX($L$6:$AE$6)+2-AE$6,0)*AE$7,"")</f>
        <v/>
      </c>
      <c r="AF23" s="33">
        <f t="shared" si="1"/>
        <v>11</v>
      </c>
      <c r="AG23" s="93"/>
      <c r="AH23" s="33">
        <v>58</v>
      </c>
      <c r="AI23" s="90">
        <v>16</v>
      </c>
    </row>
    <row r="24" spans="1:35">
      <c r="A24" s="24" t="s">
        <v>189</v>
      </c>
      <c r="B24" s="45">
        <v>66</v>
      </c>
      <c r="C24" s="45">
        <v>10047319109</v>
      </c>
      <c r="D24" s="6" t="s">
        <v>397</v>
      </c>
      <c r="E24" s="6" t="s">
        <v>163</v>
      </c>
      <c r="F24" s="25"/>
      <c r="G24" s="26"/>
      <c r="H24" s="27">
        <f t="shared" si="0"/>
        <v>0</v>
      </c>
      <c r="I24" s="15"/>
      <c r="J24" s="28"/>
      <c r="K24" s="29"/>
      <c r="L24" s="30" t="str">
        <f>IFERROR(VLOOKUP($B24,L$2:$AF$5,MAX($L$6:$AE$6)+2-L$6,0)*L$7,"")</f>
        <v/>
      </c>
      <c r="M24" s="30" t="str">
        <f>IFERROR(VLOOKUP($B24,M$2:$AF$5,MAX($L$6:$AE$6)+2-M$6,0)*M$7,"")</f>
        <v/>
      </c>
      <c r="N24" s="30" t="str">
        <f>IFERROR(VLOOKUP($B24,N$2:$AF$5,MAX($L$6:$AE$6)+2-N$6,0)*N$7,"")</f>
        <v/>
      </c>
      <c r="O24" s="30" t="str">
        <f>IFERROR(VLOOKUP($B24,O$2:$AF$5,MAX($L$6:$AE$6)+2-O$6,0)*O$7,"")</f>
        <v/>
      </c>
      <c r="P24" s="30" t="str">
        <f>IFERROR(VLOOKUP($B24,P$2:$AF$5,MAX($L$6:$AE$6)+2-P$6,0)*P$7,"")</f>
        <v/>
      </c>
      <c r="Q24" s="30" t="str">
        <f>IFERROR(VLOOKUP($B24,Q$2:$AF$5,MAX($L$6:$AE$6)+2-Q$6,0)*Q$7,"")</f>
        <v/>
      </c>
      <c r="R24" s="30" t="str">
        <f>IFERROR(VLOOKUP($B24,R$2:$AF$5,MAX($L$6:$AE$6)+2-R$6,0)*R$7,"")</f>
        <v/>
      </c>
      <c r="S24" s="30" t="str">
        <f>IFERROR(VLOOKUP($B24,S$2:$AF$5,MAX($L$6:$AE$6)+2-S$6,0)*S$7,"")</f>
        <v/>
      </c>
      <c r="T24" s="30" t="str">
        <f>IFERROR(VLOOKUP($B24,T$2:$AF$5,MAX($L$6:$AE$6)+2-T$6,0)*T$7,"")</f>
        <v/>
      </c>
      <c r="U24" s="30" t="str">
        <f>IFERROR(VLOOKUP($B24,U$2:$AF$5,MAX($L$6:$AE$6)+2-U$6,0)*U$7,"")</f>
        <v/>
      </c>
      <c r="V24" s="30" t="str">
        <f>IFERROR(VLOOKUP($B24,V$2:$AF$5,MAX($L$6:$AE$6)+2-V$6,0)*V$7,"")</f>
        <v/>
      </c>
      <c r="W24" s="30" t="str">
        <f>IFERROR(VLOOKUP($B24,W$2:$AF$5,MAX($L$6:$AE$6)+2-W$6,0)*W$7,"")</f>
        <v/>
      </c>
      <c r="X24" s="30" t="str">
        <f>IFERROR(VLOOKUP($B24,X$2:$AF$5,MAX($L$6:$AE$6)+2-X$6,0)*X$7,"")</f>
        <v/>
      </c>
      <c r="Y24" s="30" t="str">
        <f>IFERROR(VLOOKUP($B24,Y$2:$AF$5,MAX($L$6:$AE$6)+2-Y$6,0)*Y$7,"")</f>
        <v/>
      </c>
      <c r="Z24" s="30" t="str">
        <f>IFERROR(VLOOKUP($B24,Z$2:$AF$5,MAX($L$6:$AE$6)+2-Z$6,0)*Z$7,"")</f>
        <v/>
      </c>
      <c r="AA24" s="30" t="str">
        <f>IFERROR(VLOOKUP($B24,AA$2:$AF$5,MAX($L$6:$AE$6)+2-AA$6,0)*AA$7,"")</f>
        <v/>
      </c>
      <c r="AB24" s="30" t="str">
        <f>IFERROR(VLOOKUP($B24,AB$2:$AF$5,MAX($L$6:$AE$6)+2-AB$6,0)*AB$7,"")</f>
        <v/>
      </c>
      <c r="AC24" s="30" t="str">
        <f>IFERROR(VLOOKUP($B24,AC$2:$AF$5,MAX($L$6:$AE$6)+2-AC$6,0)*AC$7,"")</f>
        <v/>
      </c>
      <c r="AD24" s="30" t="str">
        <f>IFERROR(VLOOKUP($B24,AD$2:$AF$5,MAX($L$6:$AE$6)+2-AD$6,0)*AD$7,"")</f>
        <v/>
      </c>
      <c r="AE24" s="30" t="str">
        <f>IFERROR(VLOOKUP($B24,AE$2:$AF$5,MAX($L$6:$AE$6)+2-AE$6,0)*AE$7,"")</f>
        <v/>
      </c>
      <c r="AF24" s="33">
        <f t="shared" si="1"/>
        <v>12</v>
      </c>
      <c r="AG24" s="93"/>
      <c r="AH24" s="33">
        <v>73</v>
      </c>
      <c r="AI24" s="90">
        <v>17</v>
      </c>
    </row>
    <row r="25" spans="1:35">
      <c r="A25" s="24" t="s">
        <v>192</v>
      </c>
      <c r="B25" s="45">
        <v>67</v>
      </c>
      <c r="C25" s="45">
        <v>10082677326</v>
      </c>
      <c r="D25" s="6" t="s">
        <v>395</v>
      </c>
      <c r="E25" s="6" t="s">
        <v>163</v>
      </c>
      <c r="F25" s="25"/>
      <c r="G25" s="26"/>
      <c r="H25" s="27">
        <f t="shared" si="0"/>
        <v>0</v>
      </c>
      <c r="I25" s="15"/>
      <c r="J25" s="28"/>
      <c r="K25" s="29"/>
      <c r="L25" s="30" t="str">
        <f>IFERROR(VLOOKUP($B25,L$2:$AF$5,MAX($L$6:$AE$6)+2-L$6,0)*L$7,"")</f>
        <v/>
      </c>
      <c r="M25" s="30" t="str">
        <f>IFERROR(VLOOKUP($B25,M$2:$AF$5,MAX($L$6:$AE$6)+2-M$6,0)*M$7,"")</f>
        <v/>
      </c>
      <c r="N25" s="30" t="str">
        <f>IFERROR(VLOOKUP($B25,N$2:$AF$5,MAX($L$6:$AE$6)+2-N$6,0)*N$7,"")</f>
        <v/>
      </c>
      <c r="O25" s="30" t="str">
        <f>IFERROR(VLOOKUP($B25,O$2:$AF$5,MAX($L$6:$AE$6)+2-O$6,0)*O$7,"")</f>
        <v/>
      </c>
      <c r="P25" s="30" t="str">
        <f>IFERROR(VLOOKUP($B25,P$2:$AF$5,MAX($L$6:$AE$6)+2-P$6,0)*P$7,"")</f>
        <v/>
      </c>
      <c r="Q25" s="30" t="str">
        <f>IFERROR(VLOOKUP($B25,Q$2:$AF$5,MAX($L$6:$AE$6)+2-Q$6,0)*Q$7,"")</f>
        <v/>
      </c>
      <c r="R25" s="30" t="str">
        <f>IFERROR(VLOOKUP($B25,R$2:$AF$5,MAX($L$6:$AE$6)+2-R$6,0)*R$7,"")</f>
        <v/>
      </c>
      <c r="S25" s="30" t="str">
        <f>IFERROR(VLOOKUP($B25,S$2:$AF$5,MAX($L$6:$AE$6)+2-S$6,0)*S$7,"")</f>
        <v/>
      </c>
      <c r="T25" s="30" t="str">
        <f>IFERROR(VLOOKUP($B25,T$2:$AF$5,MAX($L$6:$AE$6)+2-T$6,0)*T$7,"")</f>
        <v/>
      </c>
      <c r="U25" s="30" t="str">
        <f>IFERROR(VLOOKUP($B25,U$2:$AF$5,MAX($L$6:$AE$6)+2-U$6,0)*U$7,"")</f>
        <v/>
      </c>
      <c r="V25" s="30" t="str">
        <f>IFERROR(VLOOKUP($B25,V$2:$AF$5,MAX($L$6:$AE$6)+2-V$6,0)*V$7,"")</f>
        <v/>
      </c>
      <c r="W25" s="30" t="str">
        <f>IFERROR(VLOOKUP($B25,W$2:$AF$5,MAX($L$6:$AE$6)+2-W$6,0)*W$7,"")</f>
        <v/>
      </c>
      <c r="X25" s="30" t="str">
        <f>IFERROR(VLOOKUP($B25,X$2:$AF$5,MAX($L$6:$AE$6)+2-X$6,0)*X$7,"")</f>
        <v/>
      </c>
      <c r="Y25" s="30" t="str">
        <f>IFERROR(VLOOKUP($B25,Y$2:$AF$5,MAX($L$6:$AE$6)+2-Y$6,0)*Y$7,"")</f>
        <v/>
      </c>
      <c r="Z25" s="30" t="str">
        <f>IFERROR(VLOOKUP($B25,Z$2:$AF$5,MAX($L$6:$AE$6)+2-Z$6,0)*Z$7,"")</f>
        <v/>
      </c>
      <c r="AA25" s="30" t="str">
        <f>IFERROR(VLOOKUP($B25,AA$2:$AF$5,MAX($L$6:$AE$6)+2-AA$6,0)*AA$7,"")</f>
        <v/>
      </c>
      <c r="AB25" s="30" t="str">
        <f>IFERROR(VLOOKUP($B25,AB$2:$AF$5,MAX($L$6:$AE$6)+2-AB$6,0)*AB$7,"")</f>
        <v/>
      </c>
      <c r="AC25" s="30" t="str">
        <f>IFERROR(VLOOKUP($B25,AC$2:$AF$5,MAX($L$6:$AE$6)+2-AC$6,0)*AC$7,"")</f>
        <v/>
      </c>
      <c r="AD25" s="30" t="str">
        <f>IFERROR(VLOOKUP($B25,AD$2:$AF$5,MAX($L$6:$AE$6)+2-AD$6,0)*AD$7,"")</f>
        <v/>
      </c>
      <c r="AE25" s="30" t="str">
        <f>IFERROR(VLOOKUP($B25,AE$2:$AF$5,MAX($L$6:$AE$6)+2-AE$6,0)*AE$7,"")</f>
        <v/>
      </c>
      <c r="AF25" s="33">
        <f t="shared" si="1"/>
        <v>13</v>
      </c>
      <c r="AG25" s="93"/>
      <c r="AH25" s="33">
        <v>59</v>
      </c>
      <c r="AI25" s="90">
        <v>18</v>
      </c>
    </row>
    <row r="26" spans="1:35">
      <c r="A26" s="24" t="s">
        <v>195</v>
      </c>
      <c r="B26" s="45">
        <v>77</v>
      </c>
      <c r="C26" s="45">
        <v>10047263434</v>
      </c>
      <c r="D26" s="47" t="s">
        <v>398</v>
      </c>
      <c r="E26" s="47" t="s">
        <v>44</v>
      </c>
      <c r="F26" s="25"/>
      <c r="G26" s="26"/>
      <c r="H26" s="27">
        <f t="shared" si="0"/>
        <v>0</v>
      </c>
      <c r="I26" s="15"/>
      <c r="J26" s="28"/>
      <c r="K26" s="29"/>
      <c r="L26" s="30" t="str">
        <f>IFERROR(VLOOKUP($B26,L$2:$AF$5,MAX($L$6:$AE$6)+2-L$6,0)*L$7,"")</f>
        <v/>
      </c>
      <c r="M26" s="30" t="str">
        <f>IFERROR(VLOOKUP($B26,M$2:$AF$5,MAX($L$6:$AE$6)+2-M$6,0)*M$7,"")</f>
        <v/>
      </c>
      <c r="N26" s="30" t="str">
        <f>IFERROR(VLOOKUP($B26,N$2:$AF$5,MAX($L$6:$AE$6)+2-N$6,0)*N$7,"")</f>
        <v/>
      </c>
      <c r="O26" s="30" t="str">
        <f>IFERROR(VLOOKUP($B26,O$2:$AF$5,MAX($L$6:$AE$6)+2-O$6,0)*O$7,"")</f>
        <v/>
      </c>
      <c r="P26" s="30" t="str">
        <f>IFERROR(VLOOKUP($B26,P$2:$AF$5,MAX($L$6:$AE$6)+2-P$6,0)*P$7,"")</f>
        <v/>
      </c>
      <c r="Q26" s="30" t="str">
        <f>IFERROR(VLOOKUP($B26,Q$2:$AF$5,MAX($L$6:$AE$6)+2-Q$6,0)*Q$7,"")</f>
        <v/>
      </c>
      <c r="R26" s="30" t="str">
        <f>IFERROR(VLOOKUP($B26,R$2:$AF$5,MAX($L$6:$AE$6)+2-R$6,0)*R$7,"")</f>
        <v/>
      </c>
      <c r="S26" s="30" t="str">
        <f>IFERROR(VLOOKUP($B26,S$2:$AF$5,MAX($L$6:$AE$6)+2-S$6,0)*S$7,"")</f>
        <v/>
      </c>
      <c r="T26" s="30" t="str">
        <f>IFERROR(VLOOKUP($B26,T$2:$AF$5,MAX($L$6:$AE$6)+2-T$6,0)*T$7,"")</f>
        <v/>
      </c>
      <c r="U26" s="30" t="str">
        <f>IFERROR(VLOOKUP($B26,U$2:$AF$5,MAX($L$6:$AE$6)+2-U$6,0)*U$7,"")</f>
        <v/>
      </c>
      <c r="V26" s="30" t="str">
        <f>IFERROR(VLOOKUP($B26,V$2:$AF$5,MAX($L$6:$AE$6)+2-V$6,0)*V$7,"")</f>
        <v/>
      </c>
      <c r="W26" s="30" t="str">
        <f>IFERROR(VLOOKUP($B26,W$2:$AF$5,MAX($L$6:$AE$6)+2-W$6,0)*W$7,"")</f>
        <v/>
      </c>
      <c r="X26" s="30" t="str">
        <f>IFERROR(VLOOKUP($B26,X$2:$AF$5,MAX($L$6:$AE$6)+2-X$6,0)*X$7,"")</f>
        <v/>
      </c>
      <c r="Y26" s="30" t="str">
        <f>IFERROR(VLOOKUP($B26,Y$2:$AF$5,MAX($L$6:$AE$6)+2-Y$6,0)*Y$7,"")</f>
        <v/>
      </c>
      <c r="Z26" s="30" t="str">
        <f>IFERROR(VLOOKUP($B26,Z$2:$AF$5,MAX($L$6:$AE$6)+2-Z$6,0)*Z$7,"")</f>
        <v/>
      </c>
      <c r="AA26" s="30" t="str">
        <f>IFERROR(VLOOKUP($B26,AA$2:$AF$5,MAX($L$6:$AE$6)+2-AA$6,0)*AA$7,"")</f>
        <v/>
      </c>
      <c r="AB26" s="30" t="str">
        <f>IFERROR(VLOOKUP($B26,AB$2:$AF$5,MAX($L$6:$AE$6)+2-AB$6,0)*AB$7,"")</f>
        <v/>
      </c>
      <c r="AC26" s="30" t="str">
        <f>IFERROR(VLOOKUP($B26,AC$2:$AF$5,MAX($L$6:$AE$6)+2-AC$6,0)*AC$7,"")</f>
        <v/>
      </c>
      <c r="AD26" s="30" t="str">
        <f>IFERROR(VLOOKUP($B26,AD$2:$AF$5,MAX($L$6:$AE$6)+2-AD$6,0)*AD$7,"")</f>
        <v/>
      </c>
      <c r="AE26" s="30" t="str">
        <f>IFERROR(VLOOKUP($B26,AE$2:$AF$5,MAX($L$6:$AE$6)+2-AE$6,0)*AE$7,"")</f>
        <v/>
      </c>
      <c r="AF26" s="33">
        <f t="shared" si="1"/>
        <v>14</v>
      </c>
      <c r="AG26" s="93"/>
      <c r="AH26" s="90"/>
      <c r="AI26" s="90">
        <v>19</v>
      </c>
    </row>
    <row r="27" spans="1:35">
      <c r="A27" s="24" t="s">
        <v>198</v>
      </c>
      <c r="B27" s="45">
        <v>58</v>
      </c>
      <c r="C27" s="45">
        <v>10047287783</v>
      </c>
      <c r="D27" s="6" t="s">
        <v>184</v>
      </c>
      <c r="E27" s="6" t="s">
        <v>68</v>
      </c>
      <c r="F27" s="25"/>
      <c r="G27" s="26"/>
      <c r="H27" s="27">
        <f t="shared" si="0"/>
        <v>0</v>
      </c>
      <c r="I27" s="15"/>
      <c r="J27" s="28"/>
      <c r="K27" s="29"/>
      <c r="L27" s="30" t="str">
        <f>IFERROR(VLOOKUP($B27,L$2:$AF$5,MAX($L$6:$AE$6)+2-L$6,0)*L$7,"")</f>
        <v/>
      </c>
      <c r="M27" s="30" t="str">
        <f>IFERROR(VLOOKUP($B27,M$2:$AF$5,MAX($L$6:$AE$6)+2-M$6,0)*M$7,"")</f>
        <v/>
      </c>
      <c r="N27" s="30" t="str">
        <f>IFERROR(VLOOKUP($B27,N$2:$AF$5,MAX($L$6:$AE$6)+2-N$6,0)*N$7,"")</f>
        <v/>
      </c>
      <c r="O27" s="30" t="str">
        <f>IFERROR(VLOOKUP($B27,O$2:$AF$5,MAX($L$6:$AE$6)+2-O$6,0)*O$7,"")</f>
        <v/>
      </c>
      <c r="P27" s="30" t="str">
        <f>IFERROR(VLOOKUP($B27,P$2:$AF$5,MAX($L$6:$AE$6)+2-P$6,0)*P$7,"")</f>
        <v/>
      </c>
      <c r="Q27" s="30" t="str">
        <f>IFERROR(VLOOKUP($B27,Q$2:$AF$5,MAX($L$6:$AE$6)+2-Q$6,0)*Q$7,"")</f>
        <v/>
      </c>
      <c r="R27" s="30" t="str">
        <f>IFERROR(VLOOKUP($B27,R$2:$AF$5,MAX($L$6:$AE$6)+2-R$6,0)*R$7,"")</f>
        <v/>
      </c>
      <c r="S27" s="30" t="str">
        <f>IFERROR(VLOOKUP($B27,S$2:$AF$5,MAX($L$6:$AE$6)+2-S$6,0)*S$7,"")</f>
        <v/>
      </c>
      <c r="T27" s="30" t="str">
        <f>IFERROR(VLOOKUP($B27,T$2:$AF$5,MAX($L$6:$AE$6)+2-T$6,0)*T$7,"")</f>
        <v/>
      </c>
      <c r="U27" s="30" t="str">
        <f>IFERROR(VLOOKUP($B27,U$2:$AF$5,MAX($L$6:$AE$6)+2-U$6,0)*U$7,"")</f>
        <v/>
      </c>
      <c r="V27" s="30" t="str">
        <f>IFERROR(VLOOKUP($B27,V$2:$AF$5,MAX($L$6:$AE$6)+2-V$6,0)*V$7,"")</f>
        <v/>
      </c>
      <c r="W27" s="30" t="str">
        <f>IFERROR(VLOOKUP($B27,W$2:$AF$5,MAX($L$6:$AE$6)+2-W$6,0)*W$7,"")</f>
        <v/>
      </c>
      <c r="X27" s="30" t="str">
        <f>IFERROR(VLOOKUP($B27,X$2:$AF$5,MAX($L$6:$AE$6)+2-X$6,0)*X$7,"")</f>
        <v/>
      </c>
      <c r="Y27" s="30" t="str">
        <f>IFERROR(VLOOKUP($B27,Y$2:$AF$5,MAX($L$6:$AE$6)+2-Y$6,0)*Y$7,"")</f>
        <v/>
      </c>
      <c r="Z27" s="30" t="str">
        <f>IFERROR(VLOOKUP($B27,Z$2:$AF$5,MAX($L$6:$AE$6)+2-Z$6,0)*Z$7,"")</f>
        <v/>
      </c>
      <c r="AA27" s="30" t="str">
        <f>IFERROR(VLOOKUP($B27,AA$2:$AF$5,MAX($L$6:$AE$6)+2-AA$6,0)*AA$7,"")</f>
        <v/>
      </c>
      <c r="AB27" s="30" t="str">
        <f>IFERROR(VLOOKUP($B27,AB$2:$AF$5,MAX($L$6:$AE$6)+2-AB$6,0)*AB$7,"")</f>
        <v/>
      </c>
      <c r="AC27" s="30" t="str">
        <f>IFERROR(VLOOKUP($B27,AC$2:$AF$5,MAX($L$6:$AE$6)+2-AC$6,0)*AC$7,"")</f>
        <v/>
      </c>
      <c r="AD27" s="30" t="str">
        <f>IFERROR(VLOOKUP($B27,AD$2:$AF$5,MAX($L$6:$AE$6)+2-AD$6,0)*AD$7,"")</f>
        <v/>
      </c>
      <c r="AE27" s="30" t="str">
        <f>IFERROR(VLOOKUP($B27,AE$2:$AF$5,MAX($L$6:$AE$6)+2-AE$6,0)*AE$7,"")</f>
        <v/>
      </c>
      <c r="AF27" s="33">
        <f t="shared" si="1"/>
        <v>16</v>
      </c>
      <c r="AG27" s="93"/>
      <c r="AH27" s="90"/>
      <c r="AI27" s="90">
        <v>20</v>
      </c>
    </row>
    <row r="28" spans="1:35">
      <c r="A28" s="24" t="s">
        <v>201</v>
      </c>
      <c r="B28" s="45">
        <v>73</v>
      </c>
      <c r="C28" s="45">
        <v>10046409430</v>
      </c>
      <c r="D28" s="47" t="s">
        <v>199</v>
      </c>
      <c r="E28" s="47" t="s">
        <v>44</v>
      </c>
      <c r="F28" s="25"/>
      <c r="G28" s="26"/>
      <c r="H28" s="27">
        <f t="shared" si="0"/>
        <v>0</v>
      </c>
      <c r="I28" s="15"/>
      <c r="J28" s="28"/>
      <c r="K28" s="29"/>
      <c r="L28" s="30" t="str">
        <f>IFERROR(VLOOKUP($B28,L$2:$AF$5,MAX($L$6:$AE$6)+2-L$6,0)*L$7,"")</f>
        <v/>
      </c>
      <c r="M28" s="30" t="str">
        <f>IFERROR(VLOOKUP($B28,M$2:$AF$5,MAX($L$6:$AE$6)+2-M$6,0)*M$7,"")</f>
        <v/>
      </c>
      <c r="N28" s="30" t="str">
        <f>IFERROR(VLOOKUP($B28,N$2:$AF$5,MAX($L$6:$AE$6)+2-N$6,0)*N$7,"")</f>
        <v/>
      </c>
      <c r="O28" s="30" t="str">
        <f>IFERROR(VLOOKUP($B28,O$2:$AF$5,MAX($L$6:$AE$6)+2-O$6,0)*O$7,"")</f>
        <v/>
      </c>
      <c r="P28" s="30" t="str">
        <f>IFERROR(VLOOKUP($B28,P$2:$AF$5,MAX($L$6:$AE$6)+2-P$6,0)*P$7,"")</f>
        <v/>
      </c>
      <c r="Q28" s="30" t="str">
        <f>IFERROR(VLOOKUP($B28,Q$2:$AF$5,MAX($L$6:$AE$6)+2-Q$6,0)*Q$7,"")</f>
        <v/>
      </c>
      <c r="R28" s="30" t="str">
        <f>IFERROR(VLOOKUP($B28,R$2:$AF$5,MAX($L$6:$AE$6)+2-R$6,0)*R$7,"")</f>
        <v/>
      </c>
      <c r="S28" s="30" t="str">
        <f>IFERROR(VLOOKUP($B28,S$2:$AF$5,MAX($L$6:$AE$6)+2-S$6,0)*S$7,"")</f>
        <v/>
      </c>
      <c r="T28" s="30" t="str">
        <f>IFERROR(VLOOKUP($B28,T$2:$AF$5,MAX($L$6:$AE$6)+2-T$6,0)*T$7,"")</f>
        <v/>
      </c>
      <c r="U28" s="30" t="str">
        <f>IFERROR(VLOOKUP($B28,U$2:$AF$5,MAX($L$6:$AE$6)+2-U$6,0)*U$7,"")</f>
        <v/>
      </c>
      <c r="V28" s="30" t="str">
        <f>IFERROR(VLOOKUP($B28,V$2:$AF$5,MAX($L$6:$AE$6)+2-V$6,0)*V$7,"")</f>
        <v/>
      </c>
      <c r="W28" s="30" t="str">
        <f>IFERROR(VLOOKUP($B28,W$2:$AF$5,MAX($L$6:$AE$6)+2-W$6,0)*W$7,"")</f>
        <v/>
      </c>
      <c r="X28" s="30" t="str">
        <f>IFERROR(VLOOKUP($B28,X$2:$AF$5,MAX($L$6:$AE$6)+2-X$6,0)*X$7,"")</f>
        <v/>
      </c>
      <c r="Y28" s="30" t="str">
        <f>IFERROR(VLOOKUP($B28,Y$2:$AF$5,MAX($L$6:$AE$6)+2-Y$6,0)*Y$7,"")</f>
        <v/>
      </c>
      <c r="Z28" s="30" t="str">
        <f>IFERROR(VLOOKUP($B28,Z$2:$AF$5,MAX($L$6:$AE$6)+2-Z$6,0)*Z$7,"")</f>
        <v/>
      </c>
      <c r="AA28" s="30" t="str">
        <f>IFERROR(VLOOKUP($B28,AA$2:$AF$5,MAX($L$6:$AE$6)+2-AA$6,0)*AA$7,"")</f>
        <v/>
      </c>
      <c r="AB28" s="30" t="str">
        <f>IFERROR(VLOOKUP($B28,AB$2:$AF$5,MAX($L$6:$AE$6)+2-AB$6,0)*AB$7,"")</f>
        <v/>
      </c>
      <c r="AC28" s="30" t="str">
        <f>IFERROR(VLOOKUP($B28,AC$2:$AF$5,MAX($L$6:$AE$6)+2-AC$6,0)*AC$7,"")</f>
        <v/>
      </c>
      <c r="AD28" s="30" t="str">
        <f>IFERROR(VLOOKUP($B28,AD$2:$AF$5,MAX($L$6:$AE$6)+2-AD$6,0)*AD$7,"")</f>
        <v/>
      </c>
      <c r="AE28" s="30" t="str">
        <f>IFERROR(VLOOKUP($B28,AE$2:$AF$5,MAX($L$6:$AE$6)+2-AE$6,0)*AE$7,"")</f>
        <v/>
      </c>
      <c r="AF28" s="33">
        <f t="shared" si="1"/>
        <v>17</v>
      </c>
      <c r="AG28" s="93"/>
      <c r="AH28" s="90"/>
      <c r="AI28" s="90">
        <v>21</v>
      </c>
    </row>
    <row r="29" spans="1:35">
      <c r="A29" s="24" t="s">
        <v>204</v>
      </c>
      <c r="B29" s="45">
        <v>59</v>
      </c>
      <c r="C29" s="45">
        <v>10047329314</v>
      </c>
      <c r="D29" s="6" t="s">
        <v>187</v>
      </c>
      <c r="E29" s="6" t="s">
        <v>68</v>
      </c>
      <c r="F29" s="25"/>
      <c r="G29" s="26"/>
      <c r="H29" s="27">
        <f t="shared" si="0"/>
        <v>0</v>
      </c>
      <c r="I29" s="15"/>
      <c r="J29" s="28"/>
      <c r="K29" s="29"/>
      <c r="L29" s="30" t="str">
        <f>IFERROR(VLOOKUP($B29,L$2:$AF$5,MAX($L$6:$AE$6)+2-L$6,0)*L$7,"")</f>
        <v/>
      </c>
      <c r="M29" s="30" t="str">
        <f>IFERROR(VLOOKUP($B29,M$2:$AF$5,MAX($L$6:$AE$6)+2-M$6,0)*M$7,"")</f>
        <v/>
      </c>
      <c r="N29" s="30" t="str">
        <f>IFERROR(VLOOKUP($B29,N$2:$AF$5,MAX($L$6:$AE$6)+2-N$6,0)*N$7,"")</f>
        <v/>
      </c>
      <c r="O29" s="30" t="str">
        <f>IFERROR(VLOOKUP($B29,O$2:$AF$5,MAX($L$6:$AE$6)+2-O$6,0)*O$7,"")</f>
        <v/>
      </c>
      <c r="P29" s="30" t="str">
        <f>IFERROR(VLOOKUP($B29,P$2:$AF$5,MAX($L$6:$AE$6)+2-P$6,0)*P$7,"")</f>
        <v/>
      </c>
      <c r="Q29" s="30" t="str">
        <f>IFERROR(VLOOKUP($B29,Q$2:$AF$5,MAX($L$6:$AE$6)+2-Q$6,0)*Q$7,"")</f>
        <v/>
      </c>
      <c r="R29" s="30" t="str">
        <f>IFERROR(VLOOKUP($B29,R$2:$AF$5,MAX($L$6:$AE$6)+2-R$6,0)*R$7,"")</f>
        <v/>
      </c>
      <c r="S29" s="30" t="str">
        <f>IFERROR(VLOOKUP($B29,S$2:$AF$5,MAX($L$6:$AE$6)+2-S$6,0)*S$7,"")</f>
        <v/>
      </c>
      <c r="T29" s="30" t="str">
        <f>IFERROR(VLOOKUP($B29,T$2:$AF$5,MAX($L$6:$AE$6)+2-T$6,0)*T$7,"")</f>
        <v/>
      </c>
      <c r="U29" s="30" t="str">
        <f>IFERROR(VLOOKUP($B29,U$2:$AF$5,MAX($L$6:$AE$6)+2-U$6,0)*U$7,"")</f>
        <v/>
      </c>
      <c r="V29" s="30" t="str">
        <f>IFERROR(VLOOKUP($B29,V$2:$AF$5,MAX($L$6:$AE$6)+2-V$6,0)*V$7,"")</f>
        <v/>
      </c>
      <c r="W29" s="30" t="str">
        <f>IFERROR(VLOOKUP($B29,W$2:$AF$5,MAX($L$6:$AE$6)+2-W$6,0)*W$7,"")</f>
        <v/>
      </c>
      <c r="X29" s="30" t="str">
        <f>IFERROR(VLOOKUP($B29,X$2:$AF$5,MAX($L$6:$AE$6)+2-X$6,0)*X$7,"")</f>
        <v/>
      </c>
      <c r="Y29" s="30" t="str">
        <f>IFERROR(VLOOKUP($B29,Y$2:$AF$5,MAX($L$6:$AE$6)+2-Y$6,0)*Y$7,"")</f>
        <v/>
      </c>
      <c r="Z29" s="30" t="str">
        <f>IFERROR(VLOOKUP($B29,Z$2:$AF$5,MAX($L$6:$AE$6)+2-Z$6,0)*Z$7,"")</f>
        <v/>
      </c>
      <c r="AA29" s="30" t="str">
        <f>IFERROR(VLOOKUP($B29,AA$2:$AF$5,MAX($L$6:$AE$6)+2-AA$6,0)*AA$7,"")</f>
        <v/>
      </c>
      <c r="AB29" s="30" t="str">
        <f>IFERROR(VLOOKUP($B29,AB$2:$AF$5,MAX($L$6:$AE$6)+2-AB$6,0)*AB$7,"")</f>
        <v/>
      </c>
      <c r="AC29" s="30" t="str">
        <f>IFERROR(VLOOKUP($B29,AC$2:$AF$5,MAX($L$6:$AE$6)+2-AC$6,0)*AC$7,"")</f>
        <v/>
      </c>
      <c r="AD29" s="30" t="str">
        <f>IFERROR(VLOOKUP($B29,AD$2:$AF$5,MAX($L$6:$AE$6)+2-AD$6,0)*AD$7,"")</f>
        <v/>
      </c>
      <c r="AE29" s="30" t="str">
        <f>IFERROR(VLOOKUP($B29,AE$2:$AF$5,MAX($L$6:$AE$6)+2-AE$6,0)*AE$7,"")</f>
        <v/>
      </c>
      <c r="AF29" s="33">
        <f t="shared" si="1"/>
        <v>18</v>
      </c>
      <c r="AG29" s="93"/>
      <c r="AH29" s="90"/>
      <c r="AI29" s="90">
        <v>22</v>
      </c>
    </row>
    <row r="30" spans="1:35">
      <c r="A30" s="24" t="s">
        <v>264</v>
      </c>
      <c r="B30" s="45">
        <v>63</v>
      </c>
      <c r="C30" s="45">
        <v>10047440862</v>
      </c>
      <c r="D30" s="6" t="s">
        <v>202</v>
      </c>
      <c r="E30" s="6" t="s">
        <v>68</v>
      </c>
      <c r="F30" s="25"/>
      <c r="G30" s="26"/>
      <c r="H30" s="27">
        <f t="shared" si="0"/>
        <v>0</v>
      </c>
      <c r="I30" s="15"/>
      <c r="J30" s="28"/>
      <c r="K30" s="29"/>
      <c r="L30" s="30" t="str">
        <f>IFERROR(VLOOKUP($B30,L$2:$AF$5,MAX($L$6:$AE$6)+2-L$6,0)*L$7,"")</f>
        <v/>
      </c>
      <c r="M30" s="30" t="str">
        <f>IFERROR(VLOOKUP($B30,M$2:$AF$5,MAX($L$6:$AE$6)+2-M$6,0)*M$7,"")</f>
        <v/>
      </c>
      <c r="N30" s="30" t="str">
        <f>IFERROR(VLOOKUP($B30,N$2:$AF$5,MAX($L$6:$AE$6)+2-N$6,0)*N$7,"")</f>
        <v/>
      </c>
      <c r="O30" s="30" t="str">
        <f>IFERROR(VLOOKUP($B30,O$2:$AF$5,MAX($L$6:$AE$6)+2-O$6,0)*O$7,"")</f>
        <v/>
      </c>
      <c r="P30" s="30" t="str">
        <f>IFERROR(VLOOKUP($B30,P$2:$AF$5,MAX($L$6:$AE$6)+2-P$6,0)*P$7,"")</f>
        <v/>
      </c>
      <c r="Q30" s="30" t="str">
        <f>IFERROR(VLOOKUP($B30,Q$2:$AF$5,MAX($L$6:$AE$6)+2-Q$6,0)*Q$7,"")</f>
        <v/>
      </c>
      <c r="R30" s="30" t="str">
        <f>IFERROR(VLOOKUP($B30,R$2:$AF$5,MAX($L$6:$AE$6)+2-R$6,0)*R$7,"")</f>
        <v/>
      </c>
      <c r="S30" s="30" t="str">
        <f>IFERROR(VLOOKUP($B30,S$2:$AF$5,MAX($L$6:$AE$6)+2-S$6,0)*S$7,"")</f>
        <v/>
      </c>
      <c r="T30" s="30" t="str">
        <f>IFERROR(VLOOKUP($B30,T$2:$AF$5,MAX($L$6:$AE$6)+2-T$6,0)*T$7,"")</f>
        <v/>
      </c>
      <c r="U30" s="30" t="str">
        <f>IFERROR(VLOOKUP($B30,U$2:$AF$5,MAX($L$6:$AE$6)+2-U$6,0)*U$7,"")</f>
        <v/>
      </c>
      <c r="V30" s="30" t="str">
        <f>IFERROR(VLOOKUP($B30,V$2:$AF$5,MAX($L$6:$AE$6)+2-V$6,0)*V$7,"")</f>
        <v/>
      </c>
      <c r="W30" s="30" t="str">
        <f>IFERROR(VLOOKUP($B30,W$2:$AF$5,MAX($L$6:$AE$6)+2-W$6,0)*W$7,"")</f>
        <v/>
      </c>
      <c r="X30" s="30" t="str">
        <f>IFERROR(VLOOKUP($B30,X$2:$AF$5,MAX($L$6:$AE$6)+2-X$6,0)*X$7,"")</f>
        <v/>
      </c>
      <c r="Y30" s="30" t="str">
        <f>IFERROR(VLOOKUP($B30,Y$2:$AF$5,MAX($L$6:$AE$6)+2-Y$6,0)*Y$7,"")</f>
        <v/>
      </c>
      <c r="Z30" s="30" t="str">
        <f>IFERROR(VLOOKUP($B30,Z$2:$AF$5,MAX($L$6:$AE$6)+2-Z$6,0)*Z$7,"")</f>
        <v/>
      </c>
      <c r="AA30" s="30" t="str">
        <f>IFERROR(VLOOKUP($B30,AA$2:$AF$5,MAX($L$6:$AE$6)+2-AA$6,0)*AA$7,"")</f>
        <v/>
      </c>
      <c r="AB30" s="30" t="str">
        <f>IFERROR(VLOOKUP($B30,AB$2:$AF$5,MAX($L$6:$AE$6)+2-AB$6,0)*AB$7,"")</f>
        <v/>
      </c>
      <c r="AC30" s="30" t="str">
        <f>IFERROR(VLOOKUP($B30,AC$2:$AF$5,MAX($L$6:$AE$6)+2-AC$6,0)*AC$7,"")</f>
        <v/>
      </c>
      <c r="AD30" s="30" t="str">
        <f>IFERROR(VLOOKUP($B30,AD$2:$AF$5,MAX($L$6:$AE$6)+2-AD$6,0)*AD$7,"")</f>
        <v/>
      </c>
      <c r="AE30" s="30" t="str">
        <f>IFERROR(VLOOKUP($B30,AE$2:$AF$5,MAX($L$6:$AE$6)+2-AE$6,0)*AE$7,"")</f>
        <v/>
      </c>
      <c r="AF30" s="33" t="str">
        <f t="shared" si="1"/>
        <v/>
      </c>
      <c r="AG30" s="93"/>
      <c r="AH30" s="90"/>
      <c r="AI30" s="90">
        <v>23</v>
      </c>
    </row>
    <row r="31" spans="1:35">
      <c r="A31" s="24" t="s">
        <v>267</v>
      </c>
      <c r="B31" s="45">
        <v>75</v>
      </c>
      <c r="C31" s="45">
        <v>10093319539</v>
      </c>
      <c r="D31" s="47" t="s">
        <v>172</v>
      </c>
      <c r="E31" s="47" t="s">
        <v>44</v>
      </c>
      <c r="F31" s="25"/>
      <c r="G31" s="26"/>
      <c r="H31" s="27">
        <f t="shared" si="0"/>
        <v>0</v>
      </c>
      <c r="I31" s="15"/>
      <c r="J31" s="28"/>
      <c r="K31" s="29"/>
      <c r="L31" s="30" t="str">
        <f>IFERROR(VLOOKUP($B31,L$2:$AF$5,MAX($L$6:$AE$6)+2-L$6,0)*L$7,"")</f>
        <v/>
      </c>
      <c r="M31" s="30" t="str">
        <f>IFERROR(VLOOKUP($B31,M$2:$AF$5,MAX($L$6:$AE$6)+2-M$6,0)*M$7,"")</f>
        <v/>
      </c>
      <c r="N31" s="30" t="str">
        <f>IFERROR(VLOOKUP($B31,N$2:$AF$5,MAX($L$6:$AE$6)+2-N$6,0)*N$7,"")</f>
        <v/>
      </c>
      <c r="O31" s="30" t="str">
        <f>IFERROR(VLOOKUP($B31,O$2:$AF$5,MAX($L$6:$AE$6)+2-O$6,0)*O$7,"")</f>
        <v/>
      </c>
      <c r="P31" s="30" t="str">
        <f>IFERROR(VLOOKUP($B31,P$2:$AF$5,MAX($L$6:$AE$6)+2-P$6,0)*P$7,"")</f>
        <v/>
      </c>
      <c r="Q31" s="30" t="str">
        <f>IFERROR(VLOOKUP($B31,Q$2:$AF$5,MAX($L$6:$AE$6)+2-Q$6,0)*Q$7,"")</f>
        <v/>
      </c>
      <c r="R31" s="30" t="str">
        <f>IFERROR(VLOOKUP($B31,R$2:$AF$5,MAX($L$6:$AE$6)+2-R$6,0)*R$7,"")</f>
        <v/>
      </c>
      <c r="S31" s="30" t="str">
        <f>IFERROR(VLOOKUP($B31,S$2:$AF$5,MAX($L$6:$AE$6)+2-S$6,0)*S$7,"")</f>
        <v/>
      </c>
      <c r="T31" s="30" t="str">
        <f>IFERROR(VLOOKUP($B31,T$2:$AF$5,MAX($L$6:$AE$6)+2-T$6,0)*T$7,"")</f>
        <v/>
      </c>
      <c r="U31" s="30" t="str">
        <f>IFERROR(VLOOKUP($B31,U$2:$AF$5,MAX($L$6:$AE$6)+2-U$6,0)*U$7,"")</f>
        <v/>
      </c>
      <c r="V31" s="30" t="str">
        <f>IFERROR(VLOOKUP($B31,V$2:$AF$5,MAX($L$6:$AE$6)+2-V$6,0)*V$7,"")</f>
        <v/>
      </c>
      <c r="W31" s="30" t="str">
        <f>IFERROR(VLOOKUP($B31,W$2:$AF$5,MAX($L$6:$AE$6)+2-W$6,0)*W$7,"")</f>
        <v/>
      </c>
      <c r="X31" s="30" t="str">
        <f>IFERROR(VLOOKUP($B31,X$2:$AF$5,MAX($L$6:$AE$6)+2-X$6,0)*X$7,"")</f>
        <v/>
      </c>
      <c r="Y31" s="30" t="str">
        <f>IFERROR(VLOOKUP($B31,Y$2:$AF$5,MAX($L$6:$AE$6)+2-Y$6,0)*Y$7,"")</f>
        <v/>
      </c>
      <c r="Z31" s="30" t="str">
        <f>IFERROR(VLOOKUP($B31,Z$2:$AF$5,MAX($L$6:$AE$6)+2-Z$6,0)*Z$7,"")</f>
        <v/>
      </c>
      <c r="AA31" s="30" t="str">
        <f>IFERROR(VLOOKUP($B31,AA$2:$AF$5,MAX($L$6:$AE$6)+2-AA$6,0)*AA$7,"")</f>
        <v/>
      </c>
      <c r="AB31" s="30" t="str">
        <f>IFERROR(VLOOKUP($B31,AB$2:$AF$5,MAX($L$6:$AE$6)+2-AB$6,0)*AB$7,"")</f>
        <v/>
      </c>
      <c r="AC31" s="30" t="str">
        <f>IFERROR(VLOOKUP($B31,AC$2:$AF$5,MAX($L$6:$AE$6)+2-AC$6,0)*AC$7,"")</f>
        <v/>
      </c>
      <c r="AD31" s="30" t="str">
        <f>IFERROR(VLOOKUP($B31,AD$2:$AF$5,MAX($L$6:$AE$6)+2-AD$6,0)*AD$7,"")</f>
        <v/>
      </c>
      <c r="AE31" s="30" t="str">
        <f>IFERROR(VLOOKUP($B31,AE$2:$AF$5,MAX($L$6:$AE$6)+2-AE$6,0)*AE$7,"")</f>
        <v/>
      </c>
      <c r="AF31" s="33" t="str">
        <f t="shared" si="1"/>
        <v/>
      </c>
      <c r="AG31" s="93"/>
      <c r="AH31" s="90"/>
      <c r="AI31" s="90">
        <v>24</v>
      </c>
    </row>
    <row r="32" spans="1:35">
      <c r="A32" s="24"/>
      <c r="B32" s="45">
        <v>55</v>
      </c>
      <c r="C32" s="45">
        <v>10106744541</v>
      </c>
      <c r="D32" s="6" t="s">
        <v>190</v>
      </c>
      <c r="E32" s="6" t="s">
        <v>20</v>
      </c>
      <c r="F32" s="25"/>
      <c r="G32" s="26"/>
      <c r="H32" s="27" t="s">
        <v>385</v>
      </c>
      <c r="I32" s="15"/>
      <c r="J32" s="28"/>
      <c r="K32" s="29">
        <v>10</v>
      </c>
      <c r="L32" s="30" t="str">
        <f>IFERROR(VLOOKUP($B32,L$2:$AF$5,MAX($L$6:$AE$6)+2-L$6,0)*L$7,"")</f>
        <v/>
      </c>
      <c r="M32" s="30" t="str">
        <f>IFERROR(VLOOKUP($B32,M$2:$AF$5,MAX($L$6:$AE$6)+2-M$6,0)*M$7,"")</f>
        <v/>
      </c>
      <c r="N32" s="30" t="str">
        <f>IFERROR(VLOOKUP($B32,N$2:$AF$5,MAX($L$6:$AE$6)+2-N$6,0)*N$7,"")</f>
        <v/>
      </c>
      <c r="O32" s="30" t="str">
        <f>IFERROR(VLOOKUP($B32,O$2:$AF$5,MAX($L$6:$AE$6)+2-O$6,0)*O$7,"")</f>
        <v/>
      </c>
      <c r="P32" s="30" t="str">
        <f>IFERROR(VLOOKUP($B32,P$2:$AF$5,MAX($L$6:$AE$6)+2-P$6,0)*P$7,"")</f>
        <v/>
      </c>
      <c r="Q32" s="30" t="str">
        <f>IFERROR(VLOOKUP($B32,Q$2:$AF$5,MAX($L$6:$AE$6)+2-Q$6,0)*Q$7,"")</f>
        <v/>
      </c>
      <c r="R32" s="30" t="str">
        <f>IFERROR(VLOOKUP($B32,R$2:$AF$5,MAX($L$6:$AE$6)+2-R$6,0)*R$7,"")</f>
        <v/>
      </c>
      <c r="S32" s="30">
        <f>IFERROR(VLOOKUP($B32,S$2:$AF$5,MAX($L$6:$AE$6)+2-S$6,0)*S$7,"")</f>
        <v>5</v>
      </c>
      <c r="T32" s="30" t="str">
        <f>IFERROR(VLOOKUP($B32,T$2:$AF$5,MAX($L$6:$AE$6)+2-T$6,0)*T$7,"")</f>
        <v/>
      </c>
      <c r="U32" s="30" t="str">
        <f>IFERROR(VLOOKUP($B32,U$2:$AF$5,MAX($L$6:$AE$6)+2-U$6,0)*U$7,"")</f>
        <v/>
      </c>
      <c r="V32" s="30" t="str">
        <f>IFERROR(VLOOKUP($B32,V$2:$AF$5,MAX($L$6:$AE$6)+2-V$6,0)*V$7,"")</f>
        <v/>
      </c>
      <c r="W32" s="30" t="str">
        <f>IFERROR(VLOOKUP($B32,W$2:$AF$5,MAX($L$6:$AE$6)+2-W$6,0)*W$7,"")</f>
        <v/>
      </c>
      <c r="X32" s="30" t="str">
        <f>IFERROR(VLOOKUP($B32,X$2:$AF$5,MAX($L$6:$AE$6)+2-X$6,0)*X$7,"")</f>
        <v/>
      </c>
      <c r="Y32" s="30" t="str">
        <f>IFERROR(VLOOKUP($B32,Y$2:$AF$5,MAX($L$6:$AE$6)+2-Y$6,0)*Y$7,"")</f>
        <v/>
      </c>
      <c r="Z32" s="30" t="str">
        <f>IFERROR(VLOOKUP($B32,Z$2:$AF$5,MAX($L$6:$AE$6)+2-Z$6,0)*Z$7,"")</f>
        <v/>
      </c>
      <c r="AA32" s="30" t="str">
        <f>IFERROR(VLOOKUP($B32,AA$2:$AF$5,MAX($L$6:$AE$6)+2-AA$6,0)*AA$7,"")</f>
        <v/>
      </c>
      <c r="AB32" s="30" t="str">
        <f>IFERROR(VLOOKUP($B32,AB$2:$AF$5,MAX($L$6:$AE$6)+2-AB$6,0)*AB$7,"")</f>
        <v/>
      </c>
      <c r="AC32" s="30" t="str">
        <f>IFERROR(VLOOKUP($B32,AC$2:$AF$5,MAX($L$6:$AE$6)+2-AC$6,0)*AC$7,"")</f>
        <v/>
      </c>
      <c r="AD32" s="30" t="str">
        <f>IFERROR(VLOOKUP($B32,AD$2:$AF$5,MAX($L$6:$AE$6)+2-AD$6,0)*AD$7,"")</f>
        <v/>
      </c>
      <c r="AE32" s="30" t="str">
        <f>IFERROR(VLOOKUP($B32,AE$2:$AF$5,MAX($L$6:$AE$6)+2-AE$6,0)*AE$7,"")</f>
        <v/>
      </c>
      <c r="AF32" s="33" t="str">
        <f t="shared" si="1"/>
        <v/>
      </c>
      <c r="AG32" s="93"/>
      <c r="AH32" s="90"/>
      <c r="AI32" s="90">
        <v>25</v>
      </c>
    </row>
    <row r="33" spans="1:35">
      <c r="A33" s="24"/>
      <c r="B33" s="45">
        <v>65</v>
      </c>
      <c r="C33" s="45">
        <v>10084848106</v>
      </c>
      <c r="D33" s="6" t="s">
        <v>162</v>
      </c>
      <c r="E33" s="6" t="s">
        <v>163</v>
      </c>
      <c r="F33" s="25"/>
      <c r="G33" s="26"/>
      <c r="H33" s="27" t="s">
        <v>385</v>
      </c>
      <c r="I33" s="15"/>
      <c r="J33" s="28"/>
      <c r="K33" s="29">
        <v>10</v>
      </c>
      <c r="L33" s="30" t="str">
        <f>IFERROR(VLOOKUP($B33,L$2:$AF$5,MAX($L$6:$AE$6)+2-L$6,0)*L$7,"")</f>
        <v/>
      </c>
      <c r="M33" s="30" t="str">
        <f>IFERROR(VLOOKUP($B33,M$2:$AF$5,MAX($L$6:$AE$6)+2-M$6,0)*M$7,"")</f>
        <v/>
      </c>
      <c r="N33" s="30" t="str">
        <f>IFERROR(VLOOKUP($B33,N$2:$AF$5,MAX($L$6:$AE$6)+2-N$6,0)*N$7,"")</f>
        <v/>
      </c>
      <c r="O33" s="30" t="str">
        <f>IFERROR(VLOOKUP($B33,O$2:$AF$5,MAX($L$6:$AE$6)+2-O$6,0)*O$7,"")</f>
        <v/>
      </c>
      <c r="P33" s="30" t="str">
        <f>IFERROR(VLOOKUP($B33,P$2:$AF$5,MAX($L$6:$AE$6)+2-P$6,0)*P$7,"")</f>
        <v/>
      </c>
      <c r="Q33" s="30" t="str">
        <f>IFERROR(VLOOKUP($B33,Q$2:$AF$5,MAX($L$6:$AE$6)+2-Q$6,0)*Q$7,"")</f>
        <v/>
      </c>
      <c r="R33" s="30">
        <f>IFERROR(VLOOKUP($B33,R$2:$AF$5,MAX($L$6:$AE$6)+2-R$6,0)*R$7,"")</f>
        <v>3</v>
      </c>
      <c r="S33" s="30" t="str">
        <f>IFERROR(VLOOKUP($B33,S$2:$AF$5,MAX($L$6:$AE$6)+2-S$6,0)*S$7,"")</f>
        <v/>
      </c>
      <c r="T33" s="30" t="str">
        <f>IFERROR(VLOOKUP($B33,T$2:$AF$5,MAX($L$6:$AE$6)+2-T$6,0)*T$7,"")</f>
        <v/>
      </c>
      <c r="U33" s="30" t="str">
        <f>IFERROR(VLOOKUP($B33,U$2:$AF$5,MAX($L$6:$AE$6)+2-U$6,0)*U$7,"")</f>
        <v/>
      </c>
      <c r="V33" s="30" t="str">
        <f>IFERROR(VLOOKUP($B33,V$2:$AF$5,MAX($L$6:$AE$6)+2-V$6,0)*V$7,"")</f>
        <v/>
      </c>
      <c r="W33" s="30" t="str">
        <f>IFERROR(VLOOKUP($B33,W$2:$AF$5,MAX($L$6:$AE$6)+2-W$6,0)*W$7,"")</f>
        <v/>
      </c>
      <c r="X33" s="30" t="str">
        <f>IFERROR(VLOOKUP($B33,X$2:$AF$5,MAX($L$6:$AE$6)+2-X$6,0)*X$7,"")</f>
        <v/>
      </c>
      <c r="Y33" s="30" t="str">
        <f>IFERROR(VLOOKUP($B33,Y$2:$AF$5,MAX($L$6:$AE$6)+2-Y$6,0)*Y$7,"")</f>
        <v/>
      </c>
      <c r="Z33" s="30" t="str">
        <f>IFERROR(VLOOKUP($B33,Z$2:$AF$5,MAX($L$6:$AE$6)+2-Z$6,0)*Z$7,"")</f>
        <v/>
      </c>
      <c r="AA33" s="30" t="str">
        <f>IFERROR(VLOOKUP($B33,AA$2:$AF$5,MAX($L$6:$AE$6)+2-AA$6,0)*AA$7,"")</f>
        <v/>
      </c>
      <c r="AB33" s="30" t="str">
        <f>IFERROR(VLOOKUP($B33,AB$2:$AF$5,MAX($L$6:$AE$6)+2-AB$6,0)*AB$7,"")</f>
        <v/>
      </c>
      <c r="AC33" s="30" t="str">
        <f>IFERROR(VLOOKUP($B33,AC$2:$AF$5,MAX($L$6:$AE$6)+2-AC$6,0)*AC$7,"")</f>
        <v/>
      </c>
      <c r="AD33" s="30" t="str">
        <f>IFERROR(VLOOKUP($B33,AD$2:$AF$5,MAX($L$6:$AE$6)+2-AD$6,0)*AD$7,"")</f>
        <v/>
      </c>
      <c r="AE33" s="30" t="str">
        <f>IFERROR(VLOOKUP($B33,AE$2:$AF$5,MAX($L$6:$AE$6)+2-AE$6,0)*AE$7,"")</f>
        <v/>
      </c>
      <c r="AF33" s="33" t="str">
        <f t="shared" si="1"/>
        <v/>
      </c>
      <c r="AG33" s="93"/>
      <c r="AH33" s="90"/>
      <c r="AI33" s="90">
        <v>26</v>
      </c>
    </row>
    <row r="34" spans="1:35">
      <c r="A34" s="93"/>
      <c r="B34" s="93"/>
      <c r="C34" s="93"/>
      <c r="D34" s="93"/>
      <c r="E34" s="83" t="s">
        <v>438</v>
      </c>
      <c r="F34" s="93"/>
      <c r="G34" s="93"/>
      <c r="H34" s="93" t="s">
        <v>439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</row>
    <row r="35" spans="1:35">
      <c r="A35" s="93"/>
      <c r="B35" s="93" t="s">
        <v>440</v>
      </c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</row>
    <row r="38" spans="1:35">
      <c r="A38" s="93"/>
      <c r="B38" s="93"/>
      <c r="C38" s="93"/>
      <c r="D38" s="31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</row>
    <row r="42" spans="1:35">
      <c r="A42" s="93"/>
      <c r="B42" s="93"/>
      <c r="C42" s="93"/>
      <c r="D42" s="31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</row>
  </sheetData>
  <autoFilter ref="B7:AF7">
    <sortState ref="B8:AF33">
      <sortCondition descending="1" ref="H7:H33"/>
    </sortState>
  </autoFilter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W126"/>
  <sheetViews>
    <sheetView tabSelected="1" topLeftCell="E97" zoomScale="125" zoomScaleNormal="100" workbookViewId="0">
      <selection activeCell="S111" sqref="S111:W114"/>
    </sheetView>
  </sheetViews>
  <sheetFormatPr defaultColWidth="11" defaultRowHeight="15.75"/>
  <cols>
    <col min="1" max="1" width="6.125" style="50" customWidth="1"/>
    <col min="2" max="2" width="6" customWidth="1"/>
    <col min="3" max="3" width="5.125" customWidth="1"/>
    <col min="4" max="4" width="13.125" hidden="1" customWidth="1"/>
    <col min="5" max="5" width="21.875" customWidth="1"/>
    <col min="6" max="6" width="25" customWidth="1"/>
    <col min="7" max="7" width="7.625" style="37" customWidth="1"/>
    <col min="8" max="8" width="8.5" style="35" customWidth="1"/>
    <col min="9" max="9" width="6.5" style="35" customWidth="1"/>
    <col min="10" max="10" width="6" customWidth="1"/>
    <col min="11" max="11" width="6.875" customWidth="1"/>
    <col min="12" max="12" width="14" hidden="1" customWidth="1"/>
    <col min="13" max="13" width="19.375" customWidth="1"/>
    <col min="14" max="14" width="24.875" customWidth="1"/>
    <col min="15" max="15" width="8.875" customWidth="1"/>
    <col min="16" max="16" width="9.875" style="35" customWidth="1"/>
    <col min="17" max="17" width="6.125" style="50" customWidth="1"/>
    <col min="18" max="18" width="6.125" style="50" hidden="1" customWidth="1"/>
    <col min="19" max="19" width="5.125" style="37" customWidth="1"/>
    <col min="20" max="20" width="13.125" style="37" hidden="1" customWidth="1"/>
    <col min="21" max="21" width="21.875" style="37" customWidth="1"/>
    <col min="22" max="22" width="25" style="37" customWidth="1"/>
    <col min="23" max="23" width="7.625" style="37" customWidth="1"/>
  </cols>
  <sheetData>
    <row r="1" spans="1:23" ht="18.75">
      <c r="A1" s="172" t="s">
        <v>0</v>
      </c>
      <c r="B1" s="172"/>
      <c r="C1" s="172"/>
      <c r="D1" s="172"/>
      <c r="E1" s="172"/>
      <c r="F1" s="172"/>
      <c r="G1" s="172"/>
      <c r="H1" s="172"/>
      <c r="I1" s="172" t="s">
        <v>0</v>
      </c>
      <c r="J1" s="172"/>
      <c r="K1" s="172"/>
      <c r="L1" s="172"/>
      <c r="M1" s="172"/>
      <c r="N1" s="172"/>
      <c r="O1" s="172"/>
      <c r="P1" s="172"/>
      <c r="Q1" s="172" t="s">
        <v>0</v>
      </c>
      <c r="R1" s="172"/>
      <c r="S1" s="172"/>
      <c r="T1" s="172"/>
      <c r="U1" s="172"/>
      <c r="V1" s="172"/>
      <c r="W1" s="172"/>
    </row>
    <row r="2" spans="1:23" ht="18.75">
      <c r="A2" s="172" t="s">
        <v>1</v>
      </c>
      <c r="B2" s="172"/>
      <c r="C2" s="172"/>
      <c r="D2" s="172"/>
      <c r="E2" s="172"/>
      <c r="F2" s="172"/>
      <c r="G2" s="172"/>
      <c r="H2" s="172"/>
      <c r="I2" s="172" t="s">
        <v>1</v>
      </c>
      <c r="J2" s="172"/>
      <c r="K2" s="172"/>
      <c r="L2" s="172"/>
      <c r="M2" s="172"/>
      <c r="N2" s="172"/>
      <c r="O2" s="172"/>
      <c r="P2" s="172"/>
      <c r="Q2" s="172" t="s">
        <v>1</v>
      </c>
      <c r="R2" s="172"/>
      <c r="S2" s="172"/>
      <c r="T2" s="172"/>
      <c r="U2" s="172"/>
      <c r="V2" s="172"/>
      <c r="W2" s="172"/>
    </row>
    <row r="3" spans="1:23" ht="18.75">
      <c r="A3" s="172" t="s">
        <v>2</v>
      </c>
      <c r="B3" s="172"/>
      <c r="C3" s="172"/>
      <c r="D3" s="172"/>
      <c r="E3" s="172"/>
      <c r="F3" s="172"/>
      <c r="G3" s="172"/>
      <c r="H3" s="172"/>
      <c r="I3" s="172" t="s">
        <v>2</v>
      </c>
      <c r="J3" s="172"/>
      <c r="K3" s="172"/>
      <c r="L3" s="172"/>
      <c r="M3" s="172"/>
      <c r="N3" s="172"/>
      <c r="O3" s="172"/>
      <c r="P3" s="172"/>
      <c r="Q3" s="172" t="s">
        <v>2</v>
      </c>
      <c r="R3" s="172"/>
      <c r="S3" s="172"/>
      <c r="T3" s="172"/>
      <c r="U3" s="172"/>
      <c r="V3" s="172"/>
      <c r="W3" s="172"/>
    </row>
    <row r="4" spans="1:23">
      <c r="A4" s="90"/>
      <c r="B4" s="93"/>
      <c r="C4" s="93"/>
      <c r="D4" s="93"/>
      <c r="E4" s="93"/>
      <c r="F4" s="93"/>
      <c r="G4" s="93"/>
      <c r="J4" s="93"/>
      <c r="K4" s="93"/>
      <c r="L4" s="93"/>
      <c r="M4" s="93"/>
      <c r="N4" s="93"/>
      <c r="O4" s="93"/>
      <c r="Q4" s="90"/>
      <c r="R4" s="90"/>
      <c r="S4" s="93"/>
      <c r="T4" s="93"/>
      <c r="U4" s="93"/>
      <c r="V4" s="93"/>
      <c r="W4" s="93"/>
    </row>
    <row r="5" spans="1:23">
      <c r="A5" s="171" t="s">
        <v>441</v>
      </c>
      <c r="B5" s="171"/>
      <c r="C5" s="171"/>
      <c r="D5" s="171"/>
      <c r="E5" s="171"/>
      <c r="F5" s="171"/>
      <c r="G5" s="171"/>
      <c r="H5" s="171"/>
      <c r="I5" s="171" t="s">
        <v>441</v>
      </c>
      <c r="J5" s="171"/>
      <c r="K5" s="171"/>
      <c r="L5" s="171"/>
      <c r="M5" s="171"/>
      <c r="N5" s="171"/>
      <c r="O5" s="171"/>
      <c r="P5" s="171"/>
      <c r="Q5" s="171" t="s">
        <v>441</v>
      </c>
      <c r="R5" s="171"/>
      <c r="S5" s="171"/>
      <c r="T5" s="171"/>
      <c r="U5" s="171"/>
      <c r="V5" s="171"/>
      <c r="W5" s="171"/>
    </row>
    <row r="7" spans="1:23" ht="20.100000000000001" customHeight="1">
      <c r="A7" s="171" t="s">
        <v>5</v>
      </c>
      <c r="B7" s="171"/>
      <c r="C7" s="171"/>
      <c r="D7" s="171"/>
      <c r="E7" s="171"/>
      <c r="F7" s="171"/>
      <c r="G7" s="171"/>
      <c r="H7" s="171"/>
      <c r="I7" s="171" t="s">
        <v>442</v>
      </c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</row>
    <row r="8" spans="1:23">
      <c r="A8" s="90"/>
      <c r="B8" s="93"/>
      <c r="C8" s="93"/>
      <c r="D8" s="93"/>
      <c r="E8" s="93"/>
      <c r="F8" s="93"/>
      <c r="G8" s="93"/>
      <c r="J8" s="93"/>
      <c r="K8" s="93"/>
      <c r="L8" s="93"/>
      <c r="M8" s="93"/>
      <c r="N8" s="93"/>
      <c r="O8" s="93"/>
      <c r="Q8" s="90"/>
      <c r="R8" s="90"/>
      <c r="S8" s="93"/>
      <c r="T8" s="93"/>
      <c r="U8" s="93"/>
      <c r="V8" s="93"/>
      <c r="W8" s="93"/>
    </row>
    <row r="9" spans="1:23" ht="16.5" thickBot="1">
      <c r="A9" s="60" t="s">
        <v>9</v>
      </c>
      <c r="B9" s="17" t="s">
        <v>10</v>
      </c>
      <c r="C9" s="18" t="s">
        <v>11</v>
      </c>
      <c r="D9" s="18" t="s">
        <v>12</v>
      </c>
      <c r="E9" s="18" t="s">
        <v>13</v>
      </c>
      <c r="F9" s="18" t="s">
        <v>14</v>
      </c>
      <c r="G9" s="36" t="s">
        <v>443</v>
      </c>
      <c r="H9" s="36" t="s">
        <v>15</v>
      </c>
      <c r="I9" s="60" t="s">
        <v>18</v>
      </c>
      <c r="J9" s="17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36" t="s">
        <v>444</v>
      </c>
      <c r="P9" s="55" t="s">
        <v>17</v>
      </c>
      <c r="Q9" s="60" t="s">
        <v>18</v>
      </c>
      <c r="R9" s="60"/>
      <c r="S9" s="18" t="s">
        <v>11</v>
      </c>
      <c r="T9" s="18" t="s">
        <v>12</v>
      </c>
      <c r="U9" s="18" t="s">
        <v>13</v>
      </c>
      <c r="V9" s="18" t="s">
        <v>14</v>
      </c>
      <c r="W9" s="36" t="s">
        <v>443</v>
      </c>
    </row>
    <row r="10" spans="1:23">
      <c r="A10" s="138">
        <v>1</v>
      </c>
      <c r="B10" s="107"/>
      <c r="C10" s="97">
        <v>36</v>
      </c>
      <c r="D10" s="97">
        <v>10047282935</v>
      </c>
      <c r="E10" s="108" t="s">
        <v>445</v>
      </c>
      <c r="F10" s="108" t="s">
        <v>44</v>
      </c>
      <c r="G10" s="97" t="s">
        <v>401</v>
      </c>
      <c r="H10" s="126" t="s">
        <v>446</v>
      </c>
      <c r="I10" s="132">
        <v>1</v>
      </c>
      <c r="J10" s="107"/>
      <c r="K10" s="97">
        <v>36</v>
      </c>
      <c r="L10" s="97">
        <v>10047282935</v>
      </c>
      <c r="M10" s="108" t="s">
        <v>445</v>
      </c>
      <c r="N10" s="108" t="s">
        <v>44</v>
      </c>
      <c r="O10" s="97" t="s">
        <v>401</v>
      </c>
      <c r="P10" s="126"/>
      <c r="Q10" s="179">
        <v>1</v>
      </c>
      <c r="R10" s="148"/>
      <c r="S10" s="97">
        <v>36</v>
      </c>
      <c r="T10" s="97">
        <v>10047282935</v>
      </c>
      <c r="U10" s="108" t="s">
        <v>43</v>
      </c>
      <c r="V10" s="108" t="s">
        <v>44</v>
      </c>
      <c r="W10" s="97" t="s">
        <v>401</v>
      </c>
    </row>
    <row r="11" spans="1:23">
      <c r="A11" s="139"/>
      <c r="B11" s="40"/>
      <c r="C11" s="45">
        <v>34</v>
      </c>
      <c r="D11" s="45">
        <v>10047309914</v>
      </c>
      <c r="E11" s="6" t="s">
        <v>447</v>
      </c>
      <c r="F11" s="6" t="s">
        <v>47</v>
      </c>
      <c r="G11" s="45" t="s">
        <v>401</v>
      </c>
      <c r="H11" s="127"/>
      <c r="I11" s="129"/>
      <c r="J11" s="40" t="s">
        <v>448</v>
      </c>
      <c r="K11" s="45">
        <v>34</v>
      </c>
      <c r="L11" s="45">
        <v>10047309914</v>
      </c>
      <c r="M11" s="6" t="s">
        <v>46</v>
      </c>
      <c r="N11" s="6" t="s">
        <v>47</v>
      </c>
      <c r="O11" s="45" t="s">
        <v>401</v>
      </c>
      <c r="P11" s="127"/>
      <c r="Q11" s="180"/>
      <c r="R11" s="49"/>
      <c r="S11" s="45">
        <v>34</v>
      </c>
      <c r="T11" s="45">
        <v>10047309914</v>
      </c>
      <c r="U11" s="6" t="s">
        <v>46</v>
      </c>
      <c r="V11" s="6" t="s">
        <v>47</v>
      </c>
      <c r="W11" s="45" t="s">
        <v>401</v>
      </c>
    </row>
    <row r="12" spans="1:23">
      <c r="A12" s="139"/>
      <c r="B12" s="40"/>
      <c r="C12" s="45">
        <v>31</v>
      </c>
      <c r="D12" s="45">
        <v>10047448643</v>
      </c>
      <c r="E12" s="6" t="s">
        <v>449</v>
      </c>
      <c r="F12" s="6" t="s">
        <v>52</v>
      </c>
      <c r="G12" s="45" t="s">
        <v>401</v>
      </c>
      <c r="H12" s="127"/>
      <c r="I12" s="129"/>
      <c r="J12" s="40"/>
      <c r="K12" s="45">
        <v>31</v>
      </c>
      <c r="L12" s="45">
        <v>10047448643</v>
      </c>
      <c r="M12" s="6" t="s">
        <v>449</v>
      </c>
      <c r="N12" s="6" t="s">
        <v>52</v>
      </c>
      <c r="O12" s="45" t="s">
        <v>401</v>
      </c>
      <c r="P12" s="127"/>
      <c r="Q12" s="180"/>
      <c r="R12" s="49"/>
      <c r="S12" s="45">
        <v>31</v>
      </c>
      <c r="T12" s="45">
        <v>10047448643</v>
      </c>
      <c r="U12" s="6" t="s">
        <v>51</v>
      </c>
      <c r="V12" s="6" t="s">
        <v>52</v>
      </c>
      <c r="W12" s="45" t="s">
        <v>401</v>
      </c>
    </row>
    <row r="13" spans="1:23">
      <c r="A13" s="139"/>
      <c r="B13" s="40"/>
      <c r="C13" s="45">
        <v>32</v>
      </c>
      <c r="D13" s="45">
        <v>10047403981</v>
      </c>
      <c r="E13" s="6" t="s">
        <v>450</v>
      </c>
      <c r="F13" s="6" t="s">
        <v>29</v>
      </c>
      <c r="G13" s="45" t="s">
        <v>401</v>
      </c>
      <c r="H13" s="127"/>
      <c r="I13" s="129"/>
      <c r="J13" s="40"/>
      <c r="K13" s="45">
        <v>32</v>
      </c>
      <c r="L13" s="45">
        <v>10047403981</v>
      </c>
      <c r="M13" s="6" t="s">
        <v>450</v>
      </c>
      <c r="N13" s="6" t="s">
        <v>29</v>
      </c>
      <c r="O13" s="45" t="s">
        <v>401</v>
      </c>
      <c r="P13" s="127"/>
      <c r="Q13" s="180"/>
      <c r="R13" s="49"/>
      <c r="S13" s="45">
        <v>32</v>
      </c>
      <c r="T13" s="45">
        <v>10047403981</v>
      </c>
      <c r="U13" s="6" t="s">
        <v>49</v>
      </c>
      <c r="V13" s="6" t="s">
        <v>29</v>
      </c>
      <c r="W13" s="45" t="s">
        <v>401</v>
      </c>
    </row>
    <row r="14" spans="1:23" ht="16.5" thickBot="1">
      <c r="A14" s="140"/>
      <c r="B14" s="99"/>
      <c r="C14" s="100">
        <v>30</v>
      </c>
      <c r="D14" s="100">
        <v>10047208769</v>
      </c>
      <c r="E14" s="102" t="s">
        <v>58</v>
      </c>
      <c r="F14" s="102" t="s">
        <v>20</v>
      </c>
      <c r="G14" s="100" t="s">
        <v>401</v>
      </c>
      <c r="H14" s="128"/>
      <c r="I14" s="130"/>
      <c r="J14" s="99"/>
      <c r="K14" s="100">
        <v>30</v>
      </c>
      <c r="L14" s="100">
        <v>10047208769</v>
      </c>
      <c r="M14" s="102" t="s">
        <v>451</v>
      </c>
      <c r="N14" s="102" t="s">
        <v>20</v>
      </c>
      <c r="O14" s="100" t="s">
        <v>401</v>
      </c>
      <c r="P14" s="128"/>
      <c r="Q14" s="181"/>
      <c r="R14" s="149"/>
      <c r="S14" s="100">
        <v>30</v>
      </c>
      <c r="T14" s="100">
        <v>10047208769</v>
      </c>
      <c r="U14" s="102" t="s">
        <v>58</v>
      </c>
      <c r="V14" s="102" t="s">
        <v>20</v>
      </c>
      <c r="W14" s="100" t="s">
        <v>401</v>
      </c>
    </row>
    <row r="15" spans="1:23" s="37" customFormat="1">
      <c r="A15" s="90"/>
      <c r="B15" s="93"/>
      <c r="C15" s="49"/>
      <c r="D15" s="49"/>
      <c r="E15" s="40"/>
      <c r="F15" s="40"/>
      <c r="G15" s="49"/>
      <c r="H15" s="52"/>
      <c r="I15" s="35"/>
      <c r="J15" s="93"/>
      <c r="K15" s="49"/>
      <c r="L15" s="49"/>
      <c r="M15" s="40"/>
      <c r="N15" s="40"/>
      <c r="O15" s="49"/>
      <c r="P15" s="52"/>
      <c r="Q15" s="90"/>
      <c r="R15" s="90"/>
      <c r="S15" s="49"/>
      <c r="T15" s="49"/>
      <c r="U15" s="40"/>
      <c r="V15" s="40"/>
      <c r="W15" s="49"/>
    </row>
    <row r="16" spans="1:23" ht="16.5" thickBot="1">
      <c r="A16" s="60" t="s">
        <v>18</v>
      </c>
      <c r="B16" s="17" t="s">
        <v>10</v>
      </c>
      <c r="C16" s="18" t="s">
        <v>11</v>
      </c>
      <c r="D16" s="18" t="s">
        <v>12</v>
      </c>
      <c r="E16" s="18" t="s">
        <v>13</v>
      </c>
      <c r="F16" s="18" t="s">
        <v>14</v>
      </c>
      <c r="G16" s="36" t="s">
        <v>443</v>
      </c>
      <c r="H16" s="36" t="s">
        <v>15</v>
      </c>
      <c r="I16" s="60" t="s">
        <v>18</v>
      </c>
      <c r="J16" s="17" t="s">
        <v>10</v>
      </c>
      <c r="K16" s="18" t="s">
        <v>11</v>
      </c>
      <c r="L16" s="18" t="s">
        <v>12</v>
      </c>
      <c r="M16" s="18" t="s">
        <v>13</v>
      </c>
      <c r="N16" s="18" t="s">
        <v>14</v>
      </c>
      <c r="O16" s="36" t="s">
        <v>444</v>
      </c>
      <c r="P16" s="55" t="s">
        <v>17</v>
      </c>
      <c r="Q16" s="60" t="s">
        <v>18</v>
      </c>
      <c r="R16" s="60"/>
      <c r="S16" s="18" t="s">
        <v>11</v>
      </c>
      <c r="T16" s="18" t="s">
        <v>12</v>
      </c>
      <c r="U16" s="18" t="s">
        <v>13</v>
      </c>
      <c r="V16" s="18" t="s">
        <v>14</v>
      </c>
      <c r="W16" s="36" t="s">
        <v>443</v>
      </c>
    </row>
    <row r="17" spans="1:23">
      <c r="A17" s="138">
        <v>1</v>
      </c>
      <c r="B17" s="103"/>
      <c r="C17" s="97">
        <v>51</v>
      </c>
      <c r="D17" s="97">
        <v>10116581957</v>
      </c>
      <c r="E17" s="98" t="s">
        <v>288</v>
      </c>
      <c r="F17" s="98" t="s">
        <v>81</v>
      </c>
      <c r="G17" s="97" t="s">
        <v>452</v>
      </c>
      <c r="H17" s="126" t="s">
        <v>453</v>
      </c>
      <c r="I17" s="131" t="s">
        <v>454</v>
      </c>
      <c r="J17" s="107"/>
      <c r="K17" s="95">
        <v>70</v>
      </c>
      <c r="L17" s="95">
        <v>10097359587</v>
      </c>
      <c r="M17" s="96" t="s">
        <v>319</v>
      </c>
      <c r="N17" s="96" t="s">
        <v>84</v>
      </c>
      <c r="O17" s="95" t="s">
        <v>452</v>
      </c>
      <c r="P17" s="126" t="s">
        <v>455</v>
      </c>
      <c r="Q17" s="138">
        <v>1</v>
      </c>
      <c r="R17" s="148"/>
      <c r="S17" s="97">
        <v>51</v>
      </c>
      <c r="T17" s="97">
        <v>10116581957</v>
      </c>
      <c r="U17" s="98" t="s">
        <v>288</v>
      </c>
      <c r="V17" s="98" t="s">
        <v>81</v>
      </c>
      <c r="W17" s="97" t="s">
        <v>452</v>
      </c>
    </row>
    <row r="18" spans="1:23">
      <c r="A18" s="139"/>
      <c r="B18" s="40"/>
      <c r="C18" s="45">
        <v>53</v>
      </c>
      <c r="D18" s="45">
        <v>10079309305</v>
      </c>
      <c r="E18" s="6" t="s">
        <v>310</v>
      </c>
      <c r="F18" s="6" t="s">
        <v>81</v>
      </c>
      <c r="G18" s="45" t="s">
        <v>452</v>
      </c>
      <c r="H18" s="127"/>
      <c r="I18" s="129"/>
      <c r="J18" s="40" t="s">
        <v>448</v>
      </c>
      <c r="K18" s="45">
        <v>71</v>
      </c>
      <c r="L18" s="45">
        <v>10092303463</v>
      </c>
      <c r="M18" s="6" t="s">
        <v>279</v>
      </c>
      <c r="N18" s="6" t="s">
        <v>84</v>
      </c>
      <c r="O18" s="45" t="s">
        <v>452</v>
      </c>
      <c r="P18" s="127"/>
      <c r="Q18" s="139"/>
      <c r="R18" s="49"/>
      <c r="S18" s="45">
        <v>53</v>
      </c>
      <c r="T18" s="45">
        <v>10079309305</v>
      </c>
      <c r="U18" s="6" t="s">
        <v>310</v>
      </c>
      <c r="V18" s="6" t="s">
        <v>81</v>
      </c>
      <c r="W18" s="45" t="s">
        <v>452</v>
      </c>
    </row>
    <row r="19" spans="1:23">
      <c r="A19" s="139"/>
      <c r="B19" s="40"/>
      <c r="C19" s="45">
        <v>54</v>
      </c>
      <c r="D19" s="45">
        <v>10047423482</v>
      </c>
      <c r="E19" s="6" t="s">
        <v>290</v>
      </c>
      <c r="F19" s="6" t="s">
        <v>81</v>
      </c>
      <c r="G19" s="45" t="s">
        <v>452</v>
      </c>
      <c r="H19" s="127"/>
      <c r="I19" s="129"/>
      <c r="J19" s="40"/>
      <c r="K19" s="45">
        <v>10</v>
      </c>
      <c r="L19" s="45">
        <v>10081189990</v>
      </c>
      <c r="M19" s="6" t="s">
        <v>369</v>
      </c>
      <c r="N19" s="6" t="s">
        <v>84</v>
      </c>
      <c r="O19" s="45" t="s">
        <v>456</v>
      </c>
      <c r="P19" s="127"/>
      <c r="Q19" s="139"/>
      <c r="R19" s="49"/>
      <c r="S19" s="45">
        <v>54</v>
      </c>
      <c r="T19" s="45">
        <v>10047423482</v>
      </c>
      <c r="U19" s="6" t="s">
        <v>290</v>
      </c>
      <c r="V19" s="6" t="s">
        <v>81</v>
      </c>
      <c r="W19" s="45" t="s">
        <v>452</v>
      </c>
    </row>
    <row r="20" spans="1:23" ht="16.5" thickBot="1">
      <c r="A20" s="140"/>
      <c r="B20" s="99"/>
      <c r="C20" s="100">
        <v>73</v>
      </c>
      <c r="D20" s="100">
        <v>10097731625</v>
      </c>
      <c r="E20" s="101" t="s">
        <v>277</v>
      </c>
      <c r="F20" s="101" t="s">
        <v>44</v>
      </c>
      <c r="G20" s="100" t="s">
        <v>452</v>
      </c>
      <c r="H20" s="128"/>
      <c r="I20" s="130"/>
      <c r="J20" s="99"/>
      <c r="K20" s="111">
        <v>56</v>
      </c>
      <c r="L20" s="111">
        <v>10092750269</v>
      </c>
      <c r="M20" s="112" t="s">
        <v>312</v>
      </c>
      <c r="N20" s="112" t="s">
        <v>313</v>
      </c>
      <c r="O20" s="111" t="s">
        <v>452</v>
      </c>
      <c r="P20" s="128"/>
      <c r="Q20" s="140"/>
      <c r="R20" s="149"/>
      <c r="S20" s="100">
        <v>73</v>
      </c>
      <c r="T20" s="100">
        <v>10097731625</v>
      </c>
      <c r="U20" s="101" t="s">
        <v>277</v>
      </c>
      <c r="V20" s="101" t="s">
        <v>44</v>
      </c>
      <c r="W20" s="100" t="s">
        <v>452</v>
      </c>
    </row>
    <row r="21" spans="1:23">
      <c r="A21" s="138">
        <v>2</v>
      </c>
      <c r="B21" s="103"/>
      <c r="C21" s="97">
        <v>59</v>
      </c>
      <c r="D21" s="97">
        <v>10082683689</v>
      </c>
      <c r="E21" s="98" t="s">
        <v>306</v>
      </c>
      <c r="F21" s="98" t="s">
        <v>68</v>
      </c>
      <c r="G21" s="97" t="s">
        <v>452</v>
      </c>
      <c r="H21" s="127" t="s">
        <v>457</v>
      </c>
      <c r="I21" s="131" t="s">
        <v>458</v>
      </c>
      <c r="J21" s="103"/>
      <c r="K21" s="97">
        <v>65</v>
      </c>
      <c r="L21" s="97">
        <v>10047563528</v>
      </c>
      <c r="M21" s="98" t="s">
        <v>281</v>
      </c>
      <c r="N21" s="98" t="s">
        <v>29</v>
      </c>
      <c r="O21" s="97" t="s">
        <v>452</v>
      </c>
      <c r="P21" s="126" t="s">
        <v>459</v>
      </c>
      <c r="Q21" s="138">
        <v>2</v>
      </c>
      <c r="R21" s="148"/>
      <c r="S21" s="97">
        <v>59</v>
      </c>
      <c r="T21" s="97">
        <v>10082683689</v>
      </c>
      <c r="U21" s="98" t="s">
        <v>306</v>
      </c>
      <c r="V21" s="98" t="s">
        <v>68</v>
      </c>
      <c r="W21" s="97" t="s">
        <v>452</v>
      </c>
    </row>
    <row r="22" spans="1:23">
      <c r="A22" s="139"/>
      <c r="B22" s="40"/>
      <c r="C22" s="45">
        <v>61</v>
      </c>
      <c r="D22" s="45">
        <v>10079642236</v>
      </c>
      <c r="E22" s="6" t="s">
        <v>304</v>
      </c>
      <c r="F22" s="6" t="s">
        <v>68</v>
      </c>
      <c r="G22" s="45" t="s">
        <v>452</v>
      </c>
      <c r="H22" s="127"/>
      <c r="I22" s="129"/>
      <c r="J22" s="40" t="s">
        <v>460</v>
      </c>
      <c r="K22" s="45">
        <v>66</v>
      </c>
      <c r="L22" s="45">
        <v>10106664315</v>
      </c>
      <c r="M22" s="6" t="s">
        <v>315</v>
      </c>
      <c r="N22" s="6" t="s">
        <v>29</v>
      </c>
      <c r="O22" s="45" t="s">
        <v>452</v>
      </c>
      <c r="P22" s="127"/>
      <c r="Q22" s="139"/>
      <c r="R22" s="49"/>
      <c r="S22" s="45">
        <v>61</v>
      </c>
      <c r="T22" s="45">
        <v>10079642236</v>
      </c>
      <c r="U22" s="6" t="s">
        <v>304</v>
      </c>
      <c r="V22" s="6" t="s">
        <v>68</v>
      </c>
      <c r="W22" s="45" t="s">
        <v>452</v>
      </c>
    </row>
    <row r="23" spans="1:23">
      <c r="A23" s="139"/>
      <c r="B23" s="40"/>
      <c r="C23" s="45">
        <v>63</v>
      </c>
      <c r="D23" s="45">
        <v>10079640721</v>
      </c>
      <c r="E23" s="6" t="s">
        <v>283</v>
      </c>
      <c r="F23" s="6" t="s">
        <v>68</v>
      </c>
      <c r="G23" s="45" t="s">
        <v>452</v>
      </c>
      <c r="H23" s="127"/>
      <c r="I23" s="129"/>
      <c r="J23" s="40"/>
      <c r="K23" s="45">
        <v>67</v>
      </c>
      <c r="L23" s="45">
        <v>10080874035</v>
      </c>
      <c r="M23" s="6" t="s">
        <v>302</v>
      </c>
      <c r="N23" s="6" t="s">
        <v>29</v>
      </c>
      <c r="O23" s="45" t="s">
        <v>452</v>
      </c>
      <c r="P23" s="127"/>
      <c r="Q23" s="139"/>
      <c r="R23" s="49"/>
      <c r="S23" s="45">
        <v>63</v>
      </c>
      <c r="T23" s="45">
        <v>10079640721</v>
      </c>
      <c r="U23" s="6" t="s">
        <v>283</v>
      </c>
      <c r="V23" s="6" t="s">
        <v>68</v>
      </c>
      <c r="W23" s="45" t="s">
        <v>452</v>
      </c>
    </row>
    <row r="24" spans="1:23" ht="16.5" thickBot="1">
      <c r="A24" s="139"/>
      <c r="B24" s="40"/>
      <c r="C24" s="111">
        <v>68</v>
      </c>
      <c r="D24" s="111">
        <v>10010959364</v>
      </c>
      <c r="E24" s="112" t="s">
        <v>285</v>
      </c>
      <c r="F24" s="112" t="s">
        <v>286</v>
      </c>
      <c r="G24" s="111" t="s">
        <v>452</v>
      </c>
      <c r="H24" s="133"/>
      <c r="I24" s="129"/>
      <c r="J24" s="40"/>
      <c r="K24" s="100">
        <v>72</v>
      </c>
      <c r="L24" s="100">
        <v>10115820610</v>
      </c>
      <c r="M24" s="102" t="s">
        <v>292</v>
      </c>
      <c r="N24" s="102" t="s">
        <v>47</v>
      </c>
      <c r="O24" s="100" t="s">
        <v>452</v>
      </c>
      <c r="P24" s="133"/>
      <c r="Q24" s="139"/>
      <c r="R24" s="49"/>
      <c r="S24" s="111">
        <v>68</v>
      </c>
      <c r="T24" s="111">
        <v>10010959364</v>
      </c>
      <c r="U24" s="112" t="s">
        <v>285</v>
      </c>
      <c r="V24" s="112" t="s">
        <v>286</v>
      </c>
      <c r="W24" s="111" t="s">
        <v>452</v>
      </c>
    </row>
    <row r="25" spans="1:23">
      <c r="A25" s="138">
        <v>3</v>
      </c>
      <c r="B25" s="103"/>
      <c r="C25" s="97">
        <v>65</v>
      </c>
      <c r="D25" s="97">
        <v>10047563528</v>
      </c>
      <c r="E25" s="98" t="s">
        <v>281</v>
      </c>
      <c r="F25" s="98" t="s">
        <v>29</v>
      </c>
      <c r="G25" s="97" t="s">
        <v>452</v>
      </c>
      <c r="H25" s="126" t="s">
        <v>461</v>
      </c>
      <c r="I25" s="131" t="s">
        <v>462</v>
      </c>
      <c r="J25" s="107"/>
      <c r="K25" s="97">
        <v>59</v>
      </c>
      <c r="L25" s="97">
        <v>10082683689</v>
      </c>
      <c r="M25" s="98" t="s">
        <v>306</v>
      </c>
      <c r="N25" s="98" t="s">
        <v>68</v>
      </c>
      <c r="O25" s="97" t="s">
        <v>452</v>
      </c>
      <c r="P25" s="126" t="s">
        <v>463</v>
      </c>
      <c r="Q25" s="138">
        <v>3</v>
      </c>
      <c r="R25" s="148"/>
      <c r="S25" s="97">
        <v>65</v>
      </c>
      <c r="T25" s="97">
        <v>10047563528</v>
      </c>
      <c r="U25" s="98" t="s">
        <v>281</v>
      </c>
      <c r="V25" s="98" t="s">
        <v>29</v>
      </c>
      <c r="W25" s="97" t="s">
        <v>452</v>
      </c>
    </row>
    <row r="26" spans="1:23">
      <c r="A26" s="139"/>
      <c r="B26" s="40"/>
      <c r="C26" s="45">
        <v>66</v>
      </c>
      <c r="D26" s="45">
        <v>10106664315</v>
      </c>
      <c r="E26" s="6" t="s">
        <v>315</v>
      </c>
      <c r="F26" s="6" t="s">
        <v>29</v>
      </c>
      <c r="G26" s="45" t="s">
        <v>452</v>
      </c>
      <c r="H26" s="127"/>
      <c r="I26" s="135"/>
      <c r="J26" s="40" t="s">
        <v>448</v>
      </c>
      <c r="K26" s="45">
        <v>61</v>
      </c>
      <c r="L26" s="45">
        <v>10079642236</v>
      </c>
      <c r="M26" s="6" t="s">
        <v>304</v>
      </c>
      <c r="N26" s="6" t="s">
        <v>68</v>
      </c>
      <c r="O26" s="45" t="s">
        <v>452</v>
      </c>
      <c r="P26" s="127"/>
      <c r="Q26" s="139"/>
      <c r="R26" s="49"/>
      <c r="S26" s="45">
        <v>66</v>
      </c>
      <c r="T26" s="45">
        <v>10106664315</v>
      </c>
      <c r="U26" s="6" t="s">
        <v>315</v>
      </c>
      <c r="V26" s="6" t="s">
        <v>29</v>
      </c>
      <c r="W26" s="45" t="s">
        <v>452</v>
      </c>
    </row>
    <row r="27" spans="1:23">
      <c r="A27" s="139"/>
      <c r="B27" s="40"/>
      <c r="C27" s="45">
        <v>67</v>
      </c>
      <c r="D27" s="45">
        <v>10080874035</v>
      </c>
      <c r="E27" s="6" t="s">
        <v>302</v>
      </c>
      <c r="F27" s="6" t="s">
        <v>29</v>
      </c>
      <c r="G27" s="45" t="s">
        <v>452</v>
      </c>
      <c r="H27" s="127"/>
      <c r="I27" s="135"/>
      <c r="J27" s="40"/>
      <c r="K27" s="45">
        <v>63</v>
      </c>
      <c r="L27" s="45">
        <v>10079640721</v>
      </c>
      <c r="M27" s="6" t="s">
        <v>283</v>
      </c>
      <c r="N27" s="6" t="s">
        <v>68</v>
      </c>
      <c r="O27" s="45" t="s">
        <v>452</v>
      </c>
      <c r="P27" s="127"/>
      <c r="Q27" s="139"/>
      <c r="R27" s="49"/>
      <c r="S27" s="45">
        <v>67</v>
      </c>
      <c r="T27" s="45">
        <v>10080874035</v>
      </c>
      <c r="U27" s="6" t="s">
        <v>302</v>
      </c>
      <c r="V27" s="6" t="s">
        <v>29</v>
      </c>
      <c r="W27" s="45" t="s">
        <v>452</v>
      </c>
    </row>
    <row r="28" spans="1:23" ht="16.5" thickBot="1">
      <c r="A28" s="140"/>
      <c r="B28" s="99"/>
      <c r="C28" s="100">
        <v>72</v>
      </c>
      <c r="D28" s="100">
        <v>10115820610</v>
      </c>
      <c r="E28" s="102" t="s">
        <v>292</v>
      </c>
      <c r="F28" s="102" t="s">
        <v>47</v>
      </c>
      <c r="G28" s="100" t="s">
        <v>452</v>
      </c>
      <c r="H28" s="128"/>
      <c r="I28" s="136"/>
      <c r="J28" s="99"/>
      <c r="K28" s="111">
        <v>68</v>
      </c>
      <c r="L28" s="111">
        <v>10010959364</v>
      </c>
      <c r="M28" s="112" t="s">
        <v>285</v>
      </c>
      <c r="N28" s="112" t="s">
        <v>286</v>
      </c>
      <c r="O28" s="111" t="s">
        <v>452</v>
      </c>
      <c r="P28" s="128"/>
      <c r="Q28" s="140"/>
      <c r="R28" s="149"/>
      <c r="S28" s="100">
        <v>72</v>
      </c>
      <c r="T28" s="100">
        <v>10115820610</v>
      </c>
      <c r="U28" s="102" t="s">
        <v>292</v>
      </c>
      <c r="V28" s="102" t="s">
        <v>47</v>
      </c>
      <c r="W28" s="100" t="s">
        <v>452</v>
      </c>
    </row>
    <row r="29" spans="1:23">
      <c r="A29" s="139">
        <v>4</v>
      </c>
      <c r="B29" s="134"/>
      <c r="C29" s="95">
        <v>70</v>
      </c>
      <c r="D29" s="95">
        <v>10097359587</v>
      </c>
      <c r="E29" s="96" t="s">
        <v>319</v>
      </c>
      <c r="F29" s="96" t="s">
        <v>84</v>
      </c>
      <c r="G29" s="95" t="s">
        <v>452</v>
      </c>
      <c r="H29" s="137" t="s">
        <v>464</v>
      </c>
      <c r="I29" s="131" t="s">
        <v>465</v>
      </c>
      <c r="J29" s="103"/>
      <c r="K29" s="97">
        <v>51</v>
      </c>
      <c r="L29" s="97">
        <v>10116581957</v>
      </c>
      <c r="M29" s="98" t="s">
        <v>288</v>
      </c>
      <c r="N29" s="98" t="s">
        <v>81</v>
      </c>
      <c r="O29" s="97" t="s">
        <v>452</v>
      </c>
      <c r="P29" s="126" t="s">
        <v>466</v>
      </c>
      <c r="Q29" s="139">
        <v>4</v>
      </c>
      <c r="R29" s="49"/>
      <c r="S29" s="95">
        <v>70</v>
      </c>
      <c r="T29" s="95">
        <v>10097359587</v>
      </c>
      <c r="U29" s="96" t="s">
        <v>319</v>
      </c>
      <c r="V29" s="96" t="s">
        <v>84</v>
      </c>
      <c r="W29" s="95" t="s">
        <v>452</v>
      </c>
    </row>
    <row r="30" spans="1:23">
      <c r="A30" s="139"/>
      <c r="B30" s="40"/>
      <c r="C30" s="45">
        <v>71</v>
      </c>
      <c r="D30" s="45">
        <v>10092303463</v>
      </c>
      <c r="E30" s="6" t="s">
        <v>279</v>
      </c>
      <c r="F30" s="6" t="s">
        <v>84</v>
      </c>
      <c r="G30" s="45" t="s">
        <v>452</v>
      </c>
      <c r="H30" s="127"/>
      <c r="I30" s="129"/>
      <c r="J30" s="40" t="s">
        <v>460</v>
      </c>
      <c r="K30" s="45">
        <v>53</v>
      </c>
      <c r="L30" s="45">
        <v>10079309305</v>
      </c>
      <c r="M30" s="6" t="s">
        <v>310</v>
      </c>
      <c r="N30" s="6" t="s">
        <v>81</v>
      </c>
      <c r="O30" s="45" t="s">
        <v>452</v>
      </c>
      <c r="P30" s="127"/>
      <c r="Q30" s="139"/>
      <c r="R30" s="49"/>
      <c r="S30" s="45">
        <v>71</v>
      </c>
      <c r="T30" s="45">
        <v>10092303463</v>
      </c>
      <c r="U30" s="6" t="s">
        <v>279</v>
      </c>
      <c r="V30" s="6" t="s">
        <v>84</v>
      </c>
      <c r="W30" s="45" t="s">
        <v>452</v>
      </c>
    </row>
    <row r="31" spans="1:23">
      <c r="A31" s="139"/>
      <c r="B31" s="40"/>
      <c r="C31" s="45">
        <v>10</v>
      </c>
      <c r="D31" s="45">
        <v>10081189990</v>
      </c>
      <c r="E31" s="6" t="s">
        <v>369</v>
      </c>
      <c r="F31" s="6" t="s">
        <v>84</v>
      </c>
      <c r="G31" s="45" t="s">
        <v>456</v>
      </c>
      <c r="H31" s="127"/>
      <c r="I31" s="129"/>
      <c r="J31" s="40"/>
      <c r="K31" s="45">
        <v>54</v>
      </c>
      <c r="L31" s="45">
        <v>10047423482</v>
      </c>
      <c r="M31" s="6" t="s">
        <v>290</v>
      </c>
      <c r="N31" s="6" t="s">
        <v>81</v>
      </c>
      <c r="O31" s="45" t="s">
        <v>452</v>
      </c>
      <c r="P31" s="127"/>
      <c r="Q31" s="139"/>
      <c r="R31" s="49"/>
      <c r="S31" s="45">
        <v>10</v>
      </c>
      <c r="T31" s="45">
        <v>10081189990</v>
      </c>
      <c r="U31" s="6" t="s">
        <v>369</v>
      </c>
      <c r="V31" s="6" t="s">
        <v>84</v>
      </c>
      <c r="W31" s="45" t="s">
        <v>456</v>
      </c>
    </row>
    <row r="32" spans="1:23" ht="16.5" thickBot="1">
      <c r="A32" s="139"/>
      <c r="B32" s="40"/>
      <c r="C32" s="111">
        <v>56</v>
      </c>
      <c r="D32" s="111">
        <v>10092750269</v>
      </c>
      <c r="E32" s="112" t="s">
        <v>312</v>
      </c>
      <c r="F32" s="112" t="s">
        <v>313</v>
      </c>
      <c r="G32" s="111" t="s">
        <v>452</v>
      </c>
      <c r="H32" s="133"/>
      <c r="I32" s="130"/>
      <c r="J32" s="99"/>
      <c r="K32" s="100">
        <v>73</v>
      </c>
      <c r="L32" s="100">
        <v>10097731625</v>
      </c>
      <c r="M32" s="101" t="s">
        <v>277</v>
      </c>
      <c r="N32" s="101" t="s">
        <v>44</v>
      </c>
      <c r="O32" s="100" t="s">
        <v>452</v>
      </c>
      <c r="P32" s="128"/>
      <c r="Q32" s="139"/>
      <c r="R32" s="49"/>
      <c r="S32" s="111">
        <v>56</v>
      </c>
      <c r="T32" s="111">
        <v>10092750269</v>
      </c>
      <c r="U32" s="112" t="s">
        <v>312</v>
      </c>
      <c r="V32" s="112" t="s">
        <v>313</v>
      </c>
      <c r="W32" s="111" t="s">
        <v>452</v>
      </c>
    </row>
    <row r="33" spans="1:23">
      <c r="A33" s="138">
        <v>5</v>
      </c>
      <c r="B33" s="103"/>
      <c r="C33" s="97">
        <v>58</v>
      </c>
      <c r="D33" s="97">
        <v>10092627102</v>
      </c>
      <c r="E33" s="98" t="s">
        <v>321</v>
      </c>
      <c r="F33" s="98" t="s">
        <v>68</v>
      </c>
      <c r="G33" s="97" t="s">
        <v>452</v>
      </c>
      <c r="H33" s="126" t="s">
        <v>467</v>
      </c>
      <c r="I33" s="93"/>
      <c r="J33" s="93"/>
      <c r="K33" s="93"/>
      <c r="L33" s="93"/>
      <c r="M33" s="93"/>
      <c r="N33" s="93"/>
      <c r="O33" s="93"/>
      <c r="Q33" s="179">
        <v>5</v>
      </c>
      <c r="R33" s="148"/>
      <c r="S33" s="97">
        <v>58</v>
      </c>
      <c r="T33" s="97">
        <v>10092627102</v>
      </c>
      <c r="U33" s="98" t="s">
        <v>321</v>
      </c>
      <c r="V33" s="98" t="s">
        <v>68</v>
      </c>
      <c r="W33" s="97" t="s">
        <v>452</v>
      </c>
    </row>
    <row r="34" spans="1:23">
      <c r="A34" s="139"/>
      <c r="B34" s="40"/>
      <c r="C34" s="45">
        <v>60</v>
      </c>
      <c r="D34" s="45">
        <v>10010022003</v>
      </c>
      <c r="E34" s="6" t="s">
        <v>308</v>
      </c>
      <c r="F34" s="6" t="s">
        <v>68</v>
      </c>
      <c r="G34" s="45" t="s">
        <v>452</v>
      </c>
      <c r="H34" s="127"/>
      <c r="I34" s="93"/>
      <c r="J34" s="93"/>
      <c r="K34" s="93"/>
      <c r="L34" s="93"/>
      <c r="M34" s="93"/>
      <c r="N34" s="93"/>
      <c r="O34" s="93"/>
      <c r="Q34" s="180"/>
      <c r="R34" s="49"/>
      <c r="S34" s="45">
        <v>60</v>
      </c>
      <c r="T34" s="45">
        <v>10010022003</v>
      </c>
      <c r="U34" s="6" t="s">
        <v>308</v>
      </c>
      <c r="V34" s="6" t="s">
        <v>68</v>
      </c>
      <c r="W34" s="45" t="s">
        <v>452</v>
      </c>
    </row>
    <row r="35" spans="1:23">
      <c r="A35" s="139"/>
      <c r="B35" s="40"/>
      <c r="C35" s="45">
        <v>62</v>
      </c>
      <c r="D35" s="45">
        <v>10079641226</v>
      </c>
      <c r="E35" s="6" t="s">
        <v>317</v>
      </c>
      <c r="F35" s="6" t="s">
        <v>68</v>
      </c>
      <c r="G35" s="45" t="s">
        <v>452</v>
      </c>
      <c r="H35" s="127"/>
      <c r="I35" s="93"/>
      <c r="J35" s="93"/>
      <c r="K35" s="93"/>
      <c r="L35" s="93"/>
      <c r="M35" s="93"/>
      <c r="N35" s="93"/>
      <c r="O35" s="93"/>
      <c r="Q35" s="180"/>
      <c r="R35" s="49"/>
      <c r="S35" s="45">
        <v>62</v>
      </c>
      <c r="T35" s="45">
        <v>10079641226</v>
      </c>
      <c r="U35" s="6" t="s">
        <v>317</v>
      </c>
      <c r="V35" s="6" t="s">
        <v>68</v>
      </c>
      <c r="W35" s="45" t="s">
        <v>452</v>
      </c>
    </row>
    <row r="36" spans="1:23" ht="16.5" thickBot="1">
      <c r="A36" s="140"/>
      <c r="B36" s="99"/>
      <c r="C36" s="100">
        <v>64</v>
      </c>
      <c r="D36" s="100">
        <v>10106721808</v>
      </c>
      <c r="E36" s="102" t="s">
        <v>325</v>
      </c>
      <c r="F36" s="102" t="s">
        <v>68</v>
      </c>
      <c r="G36" s="100" t="s">
        <v>452</v>
      </c>
      <c r="H36" s="128"/>
      <c r="I36" s="93"/>
      <c r="J36" s="93"/>
      <c r="K36" s="93"/>
      <c r="L36" s="93"/>
      <c r="M36" s="93"/>
      <c r="N36" s="93"/>
      <c r="O36" s="93"/>
      <c r="Q36" s="181"/>
      <c r="R36" s="149"/>
      <c r="S36" s="100">
        <v>64</v>
      </c>
      <c r="T36" s="100">
        <v>10106721808</v>
      </c>
      <c r="U36" s="102" t="s">
        <v>325</v>
      </c>
      <c r="V36" s="102" t="s">
        <v>68</v>
      </c>
      <c r="W36" s="100" t="s">
        <v>452</v>
      </c>
    </row>
    <row r="37" spans="1:23">
      <c r="A37" s="138">
        <v>6</v>
      </c>
      <c r="B37" s="103"/>
      <c r="C37" s="97">
        <v>3</v>
      </c>
      <c r="D37" s="97">
        <v>10107315023</v>
      </c>
      <c r="E37" s="98" t="s">
        <v>376</v>
      </c>
      <c r="F37" s="98" t="s">
        <v>163</v>
      </c>
      <c r="G37" s="97" t="s">
        <v>456</v>
      </c>
      <c r="H37" s="126" t="s">
        <v>468</v>
      </c>
      <c r="I37" s="93"/>
      <c r="J37" s="93"/>
      <c r="K37" s="93"/>
      <c r="L37" s="93"/>
      <c r="M37" s="93"/>
      <c r="N37" s="93"/>
      <c r="O37" s="93"/>
      <c r="Q37" s="179">
        <v>6</v>
      </c>
      <c r="R37" s="148"/>
      <c r="S37" s="97">
        <v>3</v>
      </c>
      <c r="T37" s="97">
        <v>10107315023</v>
      </c>
      <c r="U37" s="98" t="s">
        <v>376</v>
      </c>
      <c r="V37" s="98" t="s">
        <v>163</v>
      </c>
      <c r="W37" s="97" t="s">
        <v>456</v>
      </c>
    </row>
    <row r="38" spans="1:23">
      <c r="A38" s="139"/>
      <c r="B38" s="40"/>
      <c r="C38" s="45">
        <v>4</v>
      </c>
      <c r="D38" s="45">
        <v>10047455919</v>
      </c>
      <c r="E38" s="6" t="s">
        <v>370</v>
      </c>
      <c r="F38" s="6" t="s">
        <v>163</v>
      </c>
      <c r="G38" s="45" t="s">
        <v>456</v>
      </c>
      <c r="H38" s="127"/>
      <c r="I38" s="93"/>
      <c r="J38" s="93"/>
      <c r="K38" s="93"/>
      <c r="L38" s="93"/>
      <c r="M38" s="93"/>
      <c r="N38" s="93"/>
      <c r="O38" s="93"/>
      <c r="Q38" s="180"/>
      <c r="R38" s="49"/>
      <c r="S38" s="45">
        <v>4</v>
      </c>
      <c r="T38" s="45">
        <v>10047455919</v>
      </c>
      <c r="U38" s="6" t="s">
        <v>370</v>
      </c>
      <c r="V38" s="6" t="s">
        <v>163</v>
      </c>
      <c r="W38" s="45" t="s">
        <v>456</v>
      </c>
    </row>
    <row r="39" spans="1:23">
      <c r="A39" s="139"/>
      <c r="B39" s="40"/>
      <c r="C39" s="45">
        <v>5</v>
      </c>
      <c r="D39" s="45">
        <v>10109919269</v>
      </c>
      <c r="E39" s="6" t="s">
        <v>373</v>
      </c>
      <c r="F39" s="6" t="s">
        <v>163</v>
      </c>
      <c r="G39" s="45" t="s">
        <v>456</v>
      </c>
      <c r="H39" s="127"/>
      <c r="J39" s="93"/>
      <c r="K39" s="93"/>
      <c r="L39" s="93"/>
      <c r="M39" s="93"/>
      <c r="N39" s="93"/>
      <c r="O39" s="93"/>
      <c r="Q39" s="180"/>
      <c r="R39" s="49"/>
      <c r="S39" s="45">
        <v>5</v>
      </c>
      <c r="T39" s="45">
        <v>10109919269</v>
      </c>
      <c r="U39" s="6" t="s">
        <v>373</v>
      </c>
      <c r="V39" s="6" t="s">
        <v>163</v>
      </c>
      <c r="W39" s="45" t="s">
        <v>456</v>
      </c>
    </row>
    <row r="40" spans="1:23" ht="16.5" thickBot="1">
      <c r="A40" s="140"/>
      <c r="B40" s="99"/>
      <c r="C40" s="100">
        <v>55</v>
      </c>
      <c r="D40" s="100">
        <v>10114215460</v>
      </c>
      <c r="E40" s="102" t="s">
        <v>323</v>
      </c>
      <c r="F40" s="102" t="s">
        <v>163</v>
      </c>
      <c r="G40" s="100" t="s">
        <v>452</v>
      </c>
      <c r="H40" s="128"/>
      <c r="I40" s="93"/>
      <c r="J40" s="93"/>
      <c r="K40" s="93"/>
      <c r="L40" s="93"/>
      <c r="M40" s="93"/>
      <c r="N40" s="93"/>
      <c r="O40" s="93"/>
      <c r="Q40" s="181"/>
      <c r="R40" s="149"/>
      <c r="S40" s="100">
        <v>55</v>
      </c>
      <c r="T40" s="100">
        <v>10114215460</v>
      </c>
      <c r="U40" s="102" t="s">
        <v>323</v>
      </c>
      <c r="V40" s="102" t="s">
        <v>163</v>
      </c>
      <c r="W40" s="100" t="s">
        <v>452</v>
      </c>
    </row>
    <row r="41" spans="1:23">
      <c r="A41" s="139">
        <v>7</v>
      </c>
      <c r="B41" s="134"/>
      <c r="C41" s="95">
        <v>11</v>
      </c>
      <c r="D41" s="95">
        <v>10089251195</v>
      </c>
      <c r="E41" s="96" t="s">
        <v>375</v>
      </c>
      <c r="F41" s="96" t="s">
        <v>84</v>
      </c>
      <c r="G41" s="95" t="s">
        <v>456</v>
      </c>
      <c r="H41" s="137" t="s">
        <v>469</v>
      </c>
      <c r="I41" s="93"/>
      <c r="J41" s="93"/>
      <c r="K41" s="93"/>
      <c r="L41" s="93"/>
      <c r="M41" s="93"/>
      <c r="N41" s="93"/>
      <c r="O41" s="93"/>
      <c r="Q41" s="179">
        <v>7</v>
      </c>
      <c r="R41" s="49"/>
      <c r="S41" s="95">
        <v>11</v>
      </c>
      <c r="T41" s="95">
        <v>10089251195</v>
      </c>
      <c r="U41" s="96" t="s">
        <v>375</v>
      </c>
      <c r="V41" s="96" t="s">
        <v>84</v>
      </c>
      <c r="W41" s="95" t="s">
        <v>456</v>
      </c>
    </row>
    <row r="42" spans="1:23">
      <c r="A42" s="139"/>
      <c r="B42" s="40"/>
      <c r="C42" s="45">
        <v>12</v>
      </c>
      <c r="D42" s="45">
        <v>10089250185</v>
      </c>
      <c r="E42" s="6" t="s">
        <v>368</v>
      </c>
      <c r="F42" s="6" t="s">
        <v>84</v>
      </c>
      <c r="G42" s="45" t="s">
        <v>456</v>
      </c>
      <c r="H42" s="127"/>
      <c r="I42" s="93"/>
      <c r="J42" s="93"/>
      <c r="K42" s="93"/>
      <c r="L42" s="93"/>
      <c r="M42" s="93"/>
      <c r="N42" s="93"/>
      <c r="O42" s="93"/>
      <c r="Q42" s="180"/>
      <c r="R42" s="49"/>
      <c r="S42" s="45">
        <v>12</v>
      </c>
      <c r="T42" s="45">
        <v>10089250185</v>
      </c>
      <c r="U42" s="6" t="s">
        <v>368</v>
      </c>
      <c r="V42" s="6" t="s">
        <v>84</v>
      </c>
      <c r="W42" s="45" t="s">
        <v>456</v>
      </c>
    </row>
    <row r="43" spans="1:23">
      <c r="A43" s="139"/>
      <c r="B43" s="40"/>
      <c r="C43" s="45">
        <v>13</v>
      </c>
      <c r="D43" s="45">
        <v>10093341161</v>
      </c>
      <c r="E43" s="6" t="s">
        <v>372</v>
      </c>
      <c r="F43" s="6" t="s">
        <v>84</v>
      </c>
      <c r="G43" s="45" t="s">
        <v>456</v>
      </c>
      <c r="H43" s="127"/>
      <c r="I43" s="93"/>
      <c r="J43" s="93"/>
      <c r="K43" s="93"/>
      <c r="L43" s="93"/>
      <c r="M43" s="93"/>
      <c r="N43" s="93"/>
      <c r="O43" s="93"/>
      <c r="Q43" s="180"/>
      <c r="R43" s="49"/>
      <c r="S43" s="45">
        <v>13</v>
      </c>
      <c r="T43" s="45">
        <v>10093341161</v>
      </c>
      <c r="U43" s="6" t="s">
        <v>372</v>
      </c>
      <c r="V43" s="6" t="s">
        <v>84</v>
      </c>
      <c r="W43" s="45" t="s">
        <v>456</v>
      </c>
    </row>
    <row r="44" spans="1:23" ht="16.5" thickBot="1">
      <c r="A44" s="140"/>
      <c r="B44" s="99"/>
      <c r="C44" s="100">
        <v>6</v>
      </c>
      <c r="D44" s="100">
        <v>10117390895</v>
      </c>
      <c r="E44" s="102" t="s">
        <v>374</v>
      </c>
      <c r="F44" s="102" t="s">
        <v>68</v>
      </c>
      <c r="G44" s="100" t="s">
        <v>456</v>
      </c>
      <c r="H44" s="128"/>
      <c r="I44" s="93"/>
      <c r="J44" s="93"/>
      <c r="K44" s="93"/>
      <c r="L44" s="93"/>
      <c r="M44" s="93"/>
      <c r="N44" s="93"/>
      <c r="O44" s="93"/>
      <c r="Q44" s="181"/>
      <c r="R44" s="149"/>
      <c r="S44" s="100">
        <v>6</v>
      </c>
      <c r="T44" s="100">
        <v>10117390895</v>
      </c>
      <c r="U44" s="102" t="s">
        <v>374</v>
      </c>
      <c r="V44" s="102" t="s">
        <v>68</v>
      </c>
      <c r="W44" s="100" t="s">
        <v>456</v>
      </c>
    </row>
    <row r="45" spans="1:23">
      <c r="A45" s="90"/>
      <c r="B45" s="93"/>
      <c r="C45" s="93"/>
      <c r="D45" s="93"/>
      <c r="E45" s="93"/>
      <c r="F45" s="93"/>
      <c r="G45" s="93"/>
      <c r="J45" s="93"/>
      <c r="K45" s="93"/>
      <c r="L45" s="93"/>
      <c r="M45" s="93"/>
      <c r="N45" s="93"/>
      <c r="O45" s="93"/>
      <c r="Q45" s="90"/>
      <c r="R45" s="90"/>
      <c r="S45" s="93"/>
      <c r="T45" s="93"/>
      <c r="U45" s="93"/>
      <c r="V45" s="93"/>
      <c r="W45" s="93"/>
    </row>
    <row r="46" spans="1:23">
      <c r="A46" s="90"/>
      <c r="B46" s="93"/>
      <c r="C46" s="93"/>
      <c r="D46" s="93"/>
      <c r="E46" s="93"/>
      <c r="F46" s="93"/>
      <c r="G46" s="93"/>
      <c r="J46" s="93"/>
      <c r="K46" s="93"/>
      <c r="L46" s="93"/>
      <c r="M46" s="93"/>
      <c r="N46" s="93"/>
      <c r="O46" s="93"/>
      <c r="Q46" s="90"/>
      <c r="R46" s="90"/>
      <c r="S46" s="93"/>
      <c r="T46" s="93"/>
      <c r="U46" s="93"/>
      <c r="V46" s="93"/>
      <c r="W46" s="93"/>
    </row>
    <row r="47" spans="1:23" ht="16.5" thickBot="1">
      <c r="A47" s="60" t="s">
        <v>18</v>
      </c>
      <c r="B47" s="17" t="s">
        <v>10</v>
      </c>
      <c r="C47" s="18" t="s">
        <v>11</v>
      </c>
      <c r="D47" s="18" t="s">
        <v>12</v>
      </c>
      <c r="E47" s="18" t="s">
        <v>13</v>
      </c>
      <c r="F47" s="18" t="s">
        <v>14</v>
      </c>
      <c r="G47" s="36" t="s">
        <v>443</v>
      </c>
      <c r="H47" s="36" t="s">
        <v>15</v>
      </c>
      <c r="I47" s="60" t="s">
        <v>18</v>
      </c>
      <c r="J47" s="17" t="s">
        <v>10</v>
      </c>
      <c r="K47" s="18" t="s">
        <v>11</v>
      </c>
      <c r="L47" s="18" t="s">
        <v>12</v>
      </c>
      <c r="M47" s="18" t="s">
        <v>13</v>
      </c>
      <c r="N47" s="18" t="s">
        <v>14</v>
      </c>
      <c r="O47" s="36" t="s">
        <v>444</v>
      </c>
      <c r="P47" s="55" t="s">
        <v>17</v>
      </c>
      <c r="Q47" s="60" t="s">
        <v>18</v>
      </c>
      <c r="R47" s="60"/>
      <c r="S47" s="18" t="s">
        <v>11</v>
      </c>
      <c r="T47" s="18" t="s">
        <v>12</v>
      </c>
      <c r="U47" s="18" t="s">
        <v>13</v>
      </c>
      <c r="V47" s="18" t="s">
        <v>14</v>
      </c>
      <c r="W47" s="36" t="s">
        <v>443</v>
      </c>
    </row>
    <row r="48" spans="1:23">
      <c r="A48" s="138">
        <v>1</v>
      </c>
      <c r="B48" s="103"/>
      <c r="C48" s="97">
        <v>5</v>
      </c>
      <c r="D48" s="97">
        <v>10047234536</v>
      </c>
      <c r="E48" s="98" t="s">
        <v>248</v>
      </c>
      <c r="F48" s="109" t="s">
        <v>213</v>
      </c>
      <c r="G48" s="97" t="s">
        <v>470</v>
      </c>
      <c r="H48" s="104" t="s">
        <v>471</v>
      </c>
      <c r="I48" s="131" t="s">
        <v>458</v>
      </c>
      <c r="J48" s="107"/>
      <c r="K48" s="97">
        <v>19</v>
      </c>
      <c r="L48" s="97">
        <v>10047406005</v>
      </c>
      <c r="M48" s="98" t="s">
        <v>240</v>
      </c>
      <c r="N48" s="98" t="s">
        <v>218</v>
      </c>
      <c r="O48" s="97" t="s">
        <v>470</v>
      </c>
      <c r="P48" s="126" t="s">
        <v>472</v>
      </c>
      <c r="Q48" s="179">
        <v>1</v>
      </c>
      <c r="R48" s="148"/>
      <c r="S48" s="97">
        <v>5</v>
      </c>
      <c r="T48" s="97">
        <v>10047234536</v>
      </c>
      <c r="U48" s="98" t="s">
        <v>248</v>
      </c>
      <c r="V48" s="109" t="s">
        <v>213</v>
      </c>
      <c r="W48" s="97" t="s">
        <v>470</v>
      </c>
    </row>
    <row r="49" spans="1:23">
      <c r="A49" s="139">
        <v>1</v>
      </c>
      <c r="B49" s="40"/>
      <c r="C49" s="45">
        <v>6</v>
      </c>
      <c r="D49" s="45">
        <v>10047280309</v>
      </c>
      <c r="E49" s="6" t="s">
        <v>212</v>
      </c>
      <c r="F49" s="48" t="s">
        <v>213</v>
      </c>
      <c r="G49" s="45" t="s">
        <v>470</v>
      </c>
      <c r="H49" s="105" t="s">
        <v>471</v>
      </c>
      <c r="I49" s="129"/>
      <c r="J49" s="40" t="s">
        <v>448</v>
      </c>
      <c r="K49" s="45">
        <v>21</v>
      </c>
      <c r="L49" s="45">
        <v>10093680560</v>
      </c>
      <c r="M49" s="6" t="s">
        <v>217</v>
      </c>
      <c r="N49" s="6" t="s">
        <v>218</v>
      </c>
      <c r="O49" s="45" t="s">
        <v>470</v>
      </c>
      <c r="P49" s="127"/>
      <c r="Q49" s="180"/>
      <c r="R49" s="49"/>
      <c r="S49" s="45">
        <v>6</v>
      </c>
      <c r="T49" s="45">
        <v>10047280309</v>
      </c>
      <c r="U49" s="6" t="s">
        <v>212</v>
      </c>
      <c r="V49" s="48" t="s">
        <v>213</v>
      </c>
      <c r="W49" s="45" t="s">
        <v>470</v>
      </c>
    </row>
    <row r="50" spans="1:23">
      <c r="A50" s="139">
        <v>1</v>
      </c>
      <c r="B50" s="40"/>
      <c r="C50" s="45">
        <v>7</v>
      </c>
      <c r="D50" s="45">
        <v>10047280410</v>
      </c>
      <c r="E50" s="6" t="s">
        <v>242</v>
      </c>
      <c r="F50" s="48" t="s">
        <v>213</v>
      </c>
      <c r="G50" s="45" t="s">
        <v>470</v>
      </c>
      <c r="H50" s="105" t="s">
        <v>471</v>
      </c>
      <c r="I50" s="129"/>
      <c r="J50" s="40"/>
      <c r="K50" s="45">
        <v>22</v>
      </c>
      <c r="L50" s="45">
        <v>10004772683</v>
      </c>
      <c r="M50" s="6" t="s">
        <v>220</v>
      </c>
      <c r="N50" s="6" t="s">
        <v>218</v>
      </c>
      <c r="O50" s="45" t="s">
        <v>470</v>
      </c>
      <c r="P50" s="127"/>
      <c r="Q50" s="180"/>
      <c r="R50" s="49"/>
      <c r="S50" s="45">
        <v>7</v>
      </c>
      <c r="T50" s="45">
        <v>10047280410</v>
      </c>
      <c r="U50" s="6" t="s">
        <v>242</v>
      </c>
      <c r="V50" s="48" t="s">
        <v>213</v>
      </c>
      <c r="W50" s="45" t="s">
        <v>470</v>
      </c>
    </row>
    <row r="51" spans="1:23" ht="16.5" thickBot="1">
      <c r="A51" s="140">
        <v>1</v>
      </c>
      <c r="B51" s="99"/>
      <c r="C51" s="100">
        <v>8</v>
      </c>
      <c r="D51" s="100">
        <v>10082602352</v>
      </c>
      <c r="E51" s="102" t="s">
        <v>222</v>
      </c>
      <c r="F51" s="110" t="s">
        <v>213</v>
      </c>
      <c r="G51" s="100" t="s">
        <v>470</v>
      </c>
      <c r="H51" s="106" t="s">
        <v>471</v>
      </c>
      <c r="I51" s="130"/>
      <c r="J51" s="99"/>
      <c r="K51" s="111">
        <v>23</v>
      </c>
      <c r="L51" s="111">
        <v>10084836988</v>
      </c>
      <c r="M51" s="112" t="s">
        <v>250</v>
      </c>
      <c r="N51" s="112" t="s">
        <v>218</v>
      </c>
      <c r="O51" s="111" t="s">
        <v>470</v>
      </c>
      <c r="P51" s="128"/>
      <c r="Q51" s="181"/>
      <c r="R51" s="149"/>
      <c r="S51" s="100">
        <v>8</v>
      </c>
      <c r="T51" s="100">
        <v>10082602352</v>
      </c>
      <c r="U51" s="102" t="s">
        <v>222</v>
      </c>
      <c r="V51" s="110" t="s">
        <v>213</v>
      </c>
      <c r="W51" s="100" t="s">
        <v>470</v>
      </c>
    </row>
    <row r="52" spans="1:23">
      <c r="A52" s="139">
        <v>2</v>
      </c>
      <c r="B52" s="134"/>
      <c r="C52" s="95">
        <v>34</v>
      </c>
      <c r="D52" s="95">
        <v>10078831173</v>
      </c>
      <c r="E52" s="145" t="s">
        <v>384</v>
      </c>
      <c r="F52" s="145" t="s">
        <v>44</v>
      </c>
      <c r="G52" s="95" t="s">
        <v>470</v>
      </c>
      <c r="H52" s="105" t="s">
        <v>473</v>
      </c>
      <c r="I52" s="131" t="s">
        <v>454</v>
      </c>
      <c r="J52" s="103"/>
      <c r="K52" s="97">
        <v>24</v>
      </c>
      <c r="L52" s="97">
        <v>10047329920</v>
      </c>
      <c r="M52" s="98" t="s">
        <v>234</v>
      </c>
      <c r="N52" s="98" t="s">
        <v>84</v>
      </c>
      <c r="O52" s="97" t="s">
        <v>470</v>
      </c>
      <c r="P52" s="126" t="s">
        <v>474</v>
      </c>
      <c r="Q52" s="179">
        <v>2</v>
      </c>
      <c r="R52" s="49"/>
      <c r="S52" s="95">
        <v>34</v>
      </c>
      <c r="T52" s="95">
        <v>10078831173</v>
      </c>
      <c r="U52" s="145" t="s">
        <v>384</v>
      </c>
      <c r="V52" s="145" t="s">
        <v>44</v>
      </c>
      <c r="W52" s="95" t="s">
        <v>470</v>
      </c>
    </row>
    <row r="53" spans="1:23">
      <c r="A53" s="139">
        <v>2</v>
      </c>
      <c r="B53" s="40"/>
      <c r="C53" s="45">
        <v>35</v>
      </c>
      <c r="D53" s="45">
        <v>10081977411</v>
      </c>
      <c r="E53" s="47" t="s">
        <v>215</v>
      </c>
      <c r="F53" s="47" t="s">
        <v>44</v>
      </c>
      <c r="G53" s="45" t="s">
        <v>470</v>
      </c>
      <c r="H53" s="105" t="s">
        <v>473</v>
      </c>
      <c r="I53" s="129"/>
      <c r="J53" s="40" t="s">
        <v>460</v>
      </c>
      <c r="K53" s="45">
        <v>25</v>
      </c>
      <c r="L53" s="45">
        <v>10047379127</v>
      </c>
      <c r="M53" s="6" t="s">
        <v>256</v>
      </c>
      <c r="N53" s="6" t="s">
        <v>84</v>
      </c>
      <c r="O53" s="45" t="s">
        <v>470</v>
      </c>
      <c r="P53" s="127"/>
      <c r="Q53" s="180"/>
      <c r="R53" s="49"/>
      <c r="S53" s="45">
        <v>35</v>
      </c>
      <c r="T53" s="45">
        <v>10081977411</v>
      </c>
      <c r="U53" s="47" t="s">
        <v>215</v>
      </c>
      <c r="V53" s="47" t="s">
        <v>44</v>
      </c>
      <c r="W53" s="45" t="s">
        <v>470</v>
      </c>
    </row>
    <row r="54" spans="1:23">
      <c r="A54" s="139">
        <v>2</v>
      </c>
      <c r="B54" s="40"/>
      <c r="C54" s="45">
        <v>36</v>
      </c>
      <c r="D54" s="45">
        <v>10047349623</v>
      </c>
      <c r="E54" s="47" t="s">
        <v>208</v>
      </c>
      <c r="F54" s="47" t="s">
        <v>44</v>
      </c>
      <c r="G54" s="45" t="s">
        <v>470</v>
      </c>
      <c r="H54" s="105" t="s">
        <v>473</v>
      </c>
      <c r="I54" s="129"/>
      <c r="J54" s="40"/>
      <c r="K54" s="45">
        <v>26</v>
      </c>
      <c r="L54" s="45">
        <v>10047382662</v>
      </c>
      <c r="M54" s="6" t="s">
        <v>246</v>
      </c>
      <c r="N54" s="6" t="s">
        <v>84</v>
      </c>
      <c r="O54" s="45" t="s">
        <v>470</v>
      </c>
      <c r="P54" s="127"/>
      <c r="Q54" s="180"/>
      <c r="R54" s="49"/>
      <c r="S54" s="45">
        <v>36</v>
      </c>
      <c r="T54" s="45">
        <v>10047349623</v>
      </c>
      <c r="U54" s="47" t="s">
        <v>208</v>
      </c>
      <c r="V54" s="47" t="s">
        <v>44</v>
      </c>
      <c r="W54" s="45" t="s">
        <v>470</v>
      </c>
    </row>
    <row r="55" spans="1:23" ht="16.5" thickBot="1">
      <c r="A55" s="139">
        <v>2</v>
      </c>
      <c r="B55" s="40"/>
      <c r="C55" s="111">
        <v>37</v>
      </c>
      <c r="D55" s="111">
        <v>10046656576</v>
      </c>
      <c r="E55" s="144" t="s">
        <v>244</v>
      </c>
      <c r="F55" s="144" t="s">
        <v>44</v>
      </c>
      <c r="G55" s="111" t="s">
        <v>470</v>
      </c>
      <c r="H55" s="105" t="s">
        <v>473</v>
      </c>
      <c r="I55" s="129"/>
      <c r="J55" s="40"/>
      <c r="K55" s="100">
        <v>27</v>
      </c>
      <c r="L55" s="100">
        <v>10047108941</v>
      </c>
      <c r="M55" s="102" t="s">
        <v>224</v>
      </c>
      <c r="N55" s="102" t="s">
        <v>84</v>
      </c>
      <c r="O55" s="100" t="s">
        <v>470</v>
      </c>
      <c r="P55" s="133"/>
      <c r="Q55" s="181"/>
      <c r="R55" s="49"/>
      <c r="S55" s="111">
        <v>37</v>
      </c>
      <c r="T55" s="111">
        <v>10046656576</v>
      </c>
      <c r="U55" s="144" t="s">
        <v>244</v>
      </c>
      <c r="V55" s="144" t="s">
        <v>44</v>
      </c>
      <c r="W55" s="111" t="s">
        <v>470</v>
      </c>
    </row>
    <row r="56" spans="1:23">
      <c r="A56" s="138">
        <v>3</v>
      </c>
      <c r="B56" s="103"/>
      <c r="C56" s="97">
        <v>24</v>
      </c>
      <c r="D56" s="97">
        <v>10047329920</v>
      </c>
      <c r="E56" s="98" t="s">
        <v>234</v>
      </c>
      <c r="F56" s="98" t="s">
        <v>84</v>
      </c>
      <c r="G56" s="97" t="s">
        <v>470</v>
      </c>
      <c r="H56" s="104" t="s">
        <v>475</v>
      </c>
      <c r="I56" s="131" t="s">
        <v>462</v>
      </c>
      <c r="J56" s="107"/>
      <c r="K56" s="95">
        <v>34</v>
      </c>
      <c r="L56" s="95">
        <v>10078831173</v>
      </c>
      <c r="M56" s="145" t="s">
        <v>384</v>
      </c>
      <c r="N56" s="145" t="s">
        <v>44</v>
      </c>
      <c r="O56" s="95" t="s">
        <v>470</v>
      </c>
      <c r="P56" s="126" t="s">
        <v>476</v>
      </c>
      <c r="Q56" s="179">
        <v>3</v>
      </c>
      <c r="R56" s="148"/>
      <c r="S56" s="97">
        <v>19</v>
      </c>
      <c r="T56" s="97">
        <v>10047406005</v>
      </c>
      <c r="U56" s="98" t="s">
        <v>240</v>
      </c>
      <c r="V56" s="98" t="s">
        <v>218</v>
      </c>
      <c r="W56" s="97" t="s">
        <v>470</v>
      </c>
    </row>
    <row r="57" spans="1:23">
      <c r="A57" s="139">
        <v>3</v>
      </c>
      <c r="B57" s="40"/>
      <c r="C57" s="45">
        <v>25</v>
      </c>
      <c r="D57" s="45">
        <v>10047379127</v>
      </c>
      <c r="E57" s="6" t="s">
        <v>256</v>
      </c>
      <c r="F57" s="6" t="s">
        <v>84</v>
      </c>
      <c r="G57" s="45" t="s">
        <v>470</v>
      </c>
      <c r="H57" s="105" t="s">
        <v>475</v>
      </c>
      <c r="I57" s="135"/>
      <c r="J57" s="40" t="s">
        <v>448</v>
      </c>
      <c r="K57" s="45">
        <v>35</v>
      </c>
      <c r="L57" s="45">
        <v>10081977411</v>
      </c>
      <c r="M57" s="47" t="s">
        <v>215</v>
      </c>
      <c r="N57" s="47" t="s">
        <v>44</v>
      </c>
      <c r="O57" s="45" t="s">
        <v>470</v>
      </c>
      <c r="P57" s="127"/>
      <c r="Q57" s="180"/>
      <c r="R57" s="49"/>
      <c r="S57" s="45">
        <v>21</v>
      </c>
      <c r="T57" s="45">
        <v>10093680560</v>
      </c>
      <c r="U57" s="6" t="s">
        <v>217</v>
      </c>
      <c r="V57" s="6" t="s">
        <v>218</v>
      </c>
      <c r="W57" s="45" t="s">
        <v>470</v>
      </c>
    </row>
    <row r="58" spans="1:23">
      <c r="A58" s="139">
        <v>3</v>
      </c>
      <c r="B58" s="40"/>
      <c r="C58" s="45">
        <v>26</v>
      </c>
      <c r="D58" s="45">
        <v>10047382662</v>
      </c>
      <c r="E58" s="6" t="s">
        <v>246</v>
      </c>
      <c r="F58" s="6" t="s">
        <v>84</v>
      </c>
      <c r="G58" s="45" t="s">
        <v>470</v>
      </c>
      <c r="H58" s="105" t="s">
        <v>475</v>
      </c>
      <c r="I58" s="135"/>
      <c r="J58" s="40"/>
      <c r="K58" s="45">
        <v>36</v>
      </c>
      <c r="L58" s="45">
        <v>10047349623</v>
      </c>
      <c r="M58" s="47" t="s">
        <v>208</v>
      </c>
      <c r="N58" s="47" t="s">
        <v>44</v>
      </c>
      <c r="O58" s="45" t="s">
        <v>470</v>
      </c>
      <c r="P58" s="127"/>
      <c r="Q58" s="180"/>
      <c r="R58" s="49"/>
      <c r="S58" s="45">
        <v>22</v>
      </c>
      <c r="T58" s="45">
        <v>10004772683</v>
      </c>
      <c r="U58" s="6" t="s">
        <v>220</v>
      </c>
      <c r="V58" s="6" t="s">
        <v>218</v>
      </c>
      <c r="W58" s="45" t="s">
        <v>470</v>
      </c>
    </row>
    <row r="59" spans="1:23" ht="16.5" thickBot="1">
      <c r="A59" s="140">
        <v>3</v>
      </c>
      <c r="B59" s="99"/>
      <c r="C59" s="100">
        <v>27</v>
      </c>
      <c r="D59" s="100">
        <v>10047108941</v>
      </c>
      <c r="E59" s="102" t="s">
        <v>224</v>
      </c>
      <c r="F59" s="102" t="s">
        <v>84</v>
      </c>
      <c r="G59" s="100" t="s">
        <v>470</v>
      </c>
      <c r="H59" s="106" t="s">
        <v>475</v>
      </c>
      <c r="I59" s="136"/>
      <c r="J59" s="99"/>
      <c r="K59" s="111">
        <v>37</v>
      </c>
      <c r="L59" s="111">
        <v>10046656576</v>
      </c>
      <c r="M59" s="144" t="s">
        <v>244</v>
      </c>
      <c r="N59" s="144" t="s">
        <v>44</v>
      </c>
      <c r="O59" s="111" t="s">
        <v>470</v>
      </c>
      <c r="P59" s="128"/>
      <c r="Q59" s="181"/>
      <c r="R59" s="149"/>
      <c r="S59" s="111">
        <v>23</v>
      </c>
      <c r="T59" s="111">
        <v>10084836988</v>
      </c>
      <c r="U59" s="112" t="s">
        <v>250</v>
      </c>
      <c r="V59" s="112" t="s">
        <v>218</v>
      </c>
      <c r="W59" s="111" t="s">
        <v>470</v>
      </c>
    </row>
    <row r="60" spans="1:23">
      <c r="A60" s="138">
        <v>4</v>
      </c>
      <c r="B60" s="103"/>
      <c r="C60" s="97">
        <v>19</v>
      </c>
      <c r="D60" s="97">
        <v>10047406005</v>
      </c>
      <c r="E60" s="98" t="s">
        <v>240</v>
      </c>
      <c r="F60" s="98" t="s">
        <v>218</v>
      </c>
      <c r="G60" s="97" t="s">
        <v>470</v>
      </c>
      <c r="H60" s="104" t="s">
        <v>477</v>
      </c>
      <c r="I60" s="131" t="s">
        <v>478</v>
      </c>
      <c r="J60" s="103"/>
      <c r="K60" s="97">
        <v>5</v>
      </c>
      <c r="L60" s="97">
        <v>10047234536</v>
      </c>
      <c r="M60" s="98" t="s">
        <v>248</v>
      </c>
      <c r="N60" s="109" t="s">
        <v>213</v>
      </c>
      <c r="O60" s="97" t="s">
        <v>470</v>
      </c>
      <c r="P60" s="126" t="s">
        <v>479</v>
      </c>
      <c r="Q60" s="179">
        <v>4</v>
      </c>
      <c r="R60" s="148"/>
      <c r="S60" s="97">
        <v>24</v>
      </c>
      <c r="T60" s="97">
        <v>10047329920</v>
      </c>
      <c r="U60" s="98" t="s">
        <v>234</v>
      </c>
      <c r="V60" s="98" t="s">
        <v>84</v>
      </c>
      <c r="W60" s="97" t="s">
        <v>470</v>
      </c>
    </row>
    <row r="61" spans="1:23">
      <c r="A61" s="139">
        <v>4</v>
      </c>
      <c r="B61" s="40"/>
      <c r="C61" s="45">
        <v>21</v>
      </c>
      <c r="D61" s="45">
        <v>10093680560</v>
      </c>
      <c r="E61" s="6" t="s">
        <v>217</v>
      </c>
      <c r="F61" s="6" t="s">
        <v>218</v>
      </c>
      <c r="G61" s="45" t="s">
        <v>470</v>
      </c>
      <c r="H61" s="105" t="s">
        <v>477</v>
      </c>
      <c r="I61" s="129"/>
      <c r="J61" s="40" t="s">
        <v>460</v>
      </c>
      <c r="K61" s="45">
        <v>6</v>
      </c>
      <c r="L61" s="45">
        <v>10047280309</v>
      </c>
      <c r="M61" s="6" t="s">
        <v>212</v>
      </c>
      <c r="N61" s="48" t="s">
        <v>213</v>
      </c>
      <c r="O61" s="45" t="s">
        <v>470</v>
      </c>
      <c r="P61" s="127"/>
      <c r="Q61" s="180"/>
      <c r="R61" s="49"/>
      <c r="S61" s="45">
        <v>25</v>
      </c>
      <c r="T61" s="45">
        <v>10047379127</v>
      </c>
      <c r="U61" s="6" t="s">
        <v>256</v>
      </c>
      <c r="V61" s="6" t="s">
        <v>84</v>
      </c>
      <c r="W61" s="45" t="s">
        <v>470</v>
      </c>
    </row>
    <row r="62" spans="1:23">
      <c r="A62" s="139">
        <v>4</v>
      </c>
      <c r="B62" s="40"/>
      <c r="C62" s="45">
        <v>22</v>
      </c>
      <c r="D62" s="45">
        <v>10004772683</v>
      </c>
      <c r="E62" s="6" t="s">
        <v>220</v>
      </c>
      <c r="F62" s="6" t="s">
        <v>218</v>
      </c>
      <c r="G62" s="45" t="s">
        <v>470</v>
      </c>
      <c r="H62" s="105" t="s">
        <v>477</v>
      </c>
      <c r="I62" s="129"/>
      <c r="J62" s="40"/>
      <c r="K62" s="45">
        <v>7</v>
      </c>
      <c r="L62" s="45">
        <v>10047280410</v>
      </c>
      <c r="M62" s="6" t="s">
        <v>242</v>
      </c>
      <c r="N62" s="48" t="s">
        <v>213</v>
      </c>
      <c r="O62" s="45" t="s">
        <v>470</v>
      </c>
      <c r="P62" s="127"/>
      <c r="Q62" s="180"/>
      <c r="R62" s="49"/>
      <c r="S62" s="45">
        <v>26</v>
      </c>
      <c r="T62" s="45">
        <v>10047382662</v>
      </c>
      <c r="U62" s="6" t="s">
        <v>246</v>
      </c>
      <c r="V62" s="6" t="s">
        <v>84</v>
      </c>
      <c r="W62" s="45" t="s">
        <v>470</v>
      </c>
    </row>
    <row r="63" spans="1:23" ht="16.5" thickBot="1">
      <c r="A63" s="139">
        <v>4</v>
      </c>
      <c r="B63" s="40"/>
      <c r="C63" s="111">
        <v>23</v>
      </c>
      <c r="D63" s="111">
        <v>10084836988</v>
      </c>
      <c r="E63" s="112" t="s">
        <v>250</v>
      </c>
      <c r="F63" s="112" t="s">
        <v>218</v>
      </c>
      <c r="G63" s="111" t="s">
        <v>470</v>
      </c>
      <c r="H63" s="105" t="s">
        <v>477</v>
      </c>
      <c r="I63" s="130"/>
      <c r="J63" s="99"/>
      <c r="K63" s="100">
        <v>8</v>
      </c>
      <c r="L63" s="100">
        <v>10082602352</v>
      </c>
      <c r="M63" s="102" t="s">
        <v>222</v>
      </c>
      <c r="N63" s="110" t="s">
        <v>213</v>
      </c>
      <c r="O63" s="100" t="s">
        <v>470</v>
      </c>
      <c r="P63" s="128"/>
      <c r="Q63" s="181"/>
      <c r="R63" s="49"/>
      <c r="S63" s="100">
        <v>27</v>
      </c>
      <c r="T63" s="100">
        <v>10047108941</v>
      </c>
      <c r="U63" s="102" t="s">
        <v>224</v>
      </c>
      <c r="V63" s="102" t="s">
        <v>84</v>
      </c>
      <c r="W63" s="100" t="s">
        <v>470</v>
      </c>
    </row>
    <row r="64" spans="1:23">
      <c r="A64" s="138">
        <v>5</v>
      </c>
      <c r="B64" s="103"/>
      <c r="C64" s="97">
        <v>28</v>
      </c>
      <c r="D64" s="97">
        <v>10047422472</v>
      </c>
      <c r="E64" s="98" t="s">
        <v>258</v>
      </c>
      <c r="F64" s="98" t="s">
        <v>163</v>
      </c>
      <c r="G64" s="97" t="s">
        <v>470</v>
      </c>
      <c r="H64" s="104" t="s">
        <v>480</v>
      </c>
      <c r="I64" s="93"/>
      <c r="J64" s="93"/>
      <c r="K64" s="93"/>
      <c r="L64" s="93"/>
      <c r="M64" s="93"/>
      <c r="N64" s="93"/>
      <c r="O64" s="93"/>
      <c r="Q64" s="179">
        <v>5</v>
      </c>
      <c r="R64" s="148"/>
      <c r="S64" s="97">
        <v>28</v>
      </c>
      <c r="T64" s="97">
        <v>10047422472</v>
      </c>
      <c r="U64" s="98" t="s">
        <v>258</v>
      </c>
      <c r="V64" s="98" t="s">
        <v>163</v>
      </c>
      <c r="W64" s="97" t="s">
        <v>470</v>
      </c>
    </row>
    <row r="65" spans="1:23">
      <c r="A65" s="139">
        <v>5</v>
      </c>
      <c r="B65" s="40"/>
      <c r="C65" s="45">
        <v>29</v>
      </c>
      <c r="D65" s="45">
        <v>10047380743</v>
      </c>
      <c r="E65" s="6" t="s">
        <v>238</v>
      </c>
      <c r="F65" s="6" t="s">
        <v>163</v>
      </c>
      <c r="G65" s="45" t="s">
        <v>470</v>
      </c>
      <c r="H65" s="105" t="s">
        <v>480</v>
      </c>
      <c r="I65" s="93"/>
      <c r="J65" s="93"/>
      <c r="K65" s="93"/>
      <c r="L65" s="93"/>
      <c r="M65" s="93"/>
      <c r="N65" s="93"/>
      <c r="O65" s="93"/>
      <c r="Q65" s="180"/>
      <c r="R65" s="49"/>
      <c r="S65" s="45">
        <v>29</v>
      </c>
      <c r="T65" s="45">
        <v>10047380743</v>
      </c>
      <c r="U65" s="6" t="s">
        <v>238</v>
      </c>
      <c r="V65" s="6" t="s">
        <v>163</v>
      </c>
      <c r="W65" s="45" t="s">
        <v>470</v>
      </c>
    </row>
    <row r="66" spans="1:23">
      <c r="A66" s="139">
        <v>5</v>
      </c>
      <c r="B66" s="40"/>
      <c r="C66" s="45">
        <v>30</v>
      </c>
      <c r="D66" s="45">
        <v>10047253027</v>
      </c>
      <c r="E66" s="6" t="s">
        <v>236</v>
      </c>
      <c r="F66" s="6" t="s">
        <v>163</v>
      </c>
      <c r="G66" s="45" t="s">
        <v>470</v>
      </c>
      <c r="H66" s="105" t="s">
        <v>480</v>
      </c>
      <c r="I66" s="93"/>
      <c r="J66" s="93"/>
      <c r="K66" s="93"/>
      <c r="L66" s="93"/>
      <c r="M66" s="93"/>
      <c r="N66" s="93"/>
      <c r="O66" s="93"/>
      <c r="Q66" s="180"/>
      <c r="R66" s="49"/>
      <c r="S66" s="45">
        <v>30</v>
      </c>
      <c r="T66" s="45">
        <v>10047253027</v>
      </c>
      <c r="U66" s="6" t="s">
        <v>236</v>
      </c>
      <c r="V66" s="6" t="s">
        <v>163</v>
      </c>
      <c r="W66" s="45" t="s">
        <v>470</v>
      </c>
    </row>
    <row r="67" spans="1:23" ht="16.5" thickBot="1">
      <c r="A67" s="140">
        <v>5</v>
      </c>
      <c r="B67" s="99"/>
      <c r="C67" s="100">
        <v>31</v>
      </c>
      <c r="D67" s="100">
        <v>10047315469</v>
      </c>
      <c r="E67" s="102" t="s">
        <v>210</v>
      </c>
      <c r="F67" s="102" t="s">
        <v>163</v>
      </c>
      <c r="G67" s="100" t="s">
        <v>470</v>
      </c>
      <c r="H67" s="106" t="s">
        <v>480</v>
      </c>
      <c r="I67" s="93"/>
      <c r="J67" s="93"/>
      <c r="K67" s="93"/>
      <c r="L67" s="93"/>
      <c r="M67" s="93"/>
      <c r="N67" s="93"/>
      <c r="O67" s="93"/>
      <c r="Q67" s="181"/>
      <c r="R67" s="149"/>
      <c r="S67" s="100">
        <v>31</v>
      </c>
      <c r="T67" s="100">
        <v>10047315469</v>
      </c>
      <c r="U67" s="102" t="s">
        <v>210</v>
      </c>
      <c r="V67" s="102" t="s">
        <v>163</v>
      </c>
      <c r="W67" s="100" t="s">
        <v>470</v>
      </c>
    </row>
    <row r="68" spans="1:23">
      <c r="A68" s="138">
        <v>6</v>
      </c>
      <c r="B68" s="103"/>
      <c r="C68" s="97">
        <v>1</v>
      </c>
      <c r="D68" s="97">
        <v>10055873495</v>
      </c>
      <c r="E68" s="108" t="s">
        <v>481</v>
      </c>
      <c r="F68" s="108" t="s">
        <v>482</v>
      </c>
      <c r="G68" s="97" t="s">
        <v>470</v>
      </c>
      <c r="H68" s="104" t="s">
        <v>483</v>
      </c>
      <c r="I68" s="93"/>
      <c r="J68" s="93"/>
      <c r="K68" s="93"/>
      <c r="L68" s="93"/>
      <c r="M68" s="93"/>
      <c r="N68" s="93"/>
      <c r="O68" s="93"/>
      <c r="Q68" s="179">
        <v>6</v>
      </c>
      <c r="R68" s="148"/>
      <c r="S68" s="97">
        <v>1</v>
      </c>
      <c r="T68" s="97">
        <v>10055873495</v>
      </c>
      <c r="U68" s="108" t="s">
        <v>481</v>
      </c>
      <c r="V68" s="108" t="s">
        <v>482</v>
      </c>
      <c r="W68" s="97" t="s">
        <v>470</v>
      </c>
    </row>
    <row r="69" spans="1:23">
      <c r="A69" s="139">
        <v>6</v>
      </c>
      <c r="B69" s="40"/>
      <c r="C69" s="45">
        <v>2</v>
      </c>
      <c r="D69" s="45">
        <v>10028113109</v>
      </c>
      <c r="E69" s="47" t="s">
        <v>484</v>
      </c>
      <c r="F69" s="47" t="s">
        <v>482</v>
      </c>
      <c r="G69" s="45" t="s">
        <v>470</v>
      </c>
      <c r="H69" s="105" t="s">
        <v>483</v>
      </c>
      <c r="I69" s="93"/>
      <c r="J69" s="93"/>
      <c r="K69" s="93"/>
      <c r="L69" s="93"/>
      <c r="M69" s="93"/>
      <c r="N69" s="93"/>
      <c r="O69" s="93"/>
      <c r="Q69" s="180"/>
      <c r="R69" s="49"/>
      <c r="S69" s="45">
        <v>2</v>
      </c>
      <c r="T69" s="45">
        <v>10028113109</v>
      </c>
      <c r="U69" s="47" t="s">
        <v>484</v>
      </c>
      <c r="V69" s="47" t="s">
        <v>482</v>
      </c>
      <c r="W69" s="45" t="s">
        <v>470</v>
      </c>
    </row>
    <row r="70" spans="1:23">
      <c r="A70" s="139">
        <v>6</v>
      </c>
      <c r="B70" s="40"/>
      <c r="C70" s="45">
        <v>3</v>
      </c>
      <c r="D70" s="45">
        <v>10047406510</v>
      </c>
      <c r="E70" s="47" t="s">
        <v>485</v>
      </c>
      <c r="F70" s="47" t="s">
        <v>482</v>
      </c>
      <c r="G70" s="45" t="s">
        <v>470</v>
      </c>
      <c r="H70" s="105" t="s">
        <v>483</v>
      </c>
      <c r="I70" s="93"/>
      <c r="J70" s="93"/>
      <c r="K70" s="93"/>
      <c r="L70" s="93"/>
      <c r="M70" s="93"/>
      <c r="N70" s="93"/>
      <c r="O70" s="93"/>
      <c r="Q70" s="180"/>
      <c r="R70" s="49"/>
      <c r="S70" s="45">
        <v>3</v>
      </c>
      <c r="T70" s="45">
        <v>10047406510</v>
      </c>
      <c r="U70" s="47" t="s">
        <v>485</v>
      </c>
      <c r="V70" s="47" t="s">
        <v>482</v>
      </c>
      <c r="W70" s="45" t="s">
        <v>470</v>
      </c>
    </row>
    <row r="71" spans="1:23" ht="16.5" thickBot="1">
      <c r="A71" s="140">
        <v>6</v>
      </c>
      <c r="B71" s="99"/>
      <c r="C71" s="100">
        <v>4</v>
      </c>
      <c r="D71" s="100">
        <v>10047412671</v>
      </c>
      <c r="E71" s="101" t="s">
        <v>486</v>
      </c>
      <c r="F71" s="101" t="s">
        <v>482</v>
      </c>
      <c r="G71" s="100" t="s">
        <v>470</v>
      </c>
      <c r="H71" s="106" t="s">
        <v>483</v>
      </c>
      <c r="I71" s="93"/>
      <c r="J71" s="93"/>
      <c r="K71" s="93"/>
      <c r="L71" s="93"/>
      <c r="M71" s="93"/>
      <c r="N71" s="93"/>
      <c r="O71" s="93"/>
      <c r="Q71" s="181"/>
      <c r="R71" s="149"/>
      <c r="S71" s="100">
        <v>4</v>
      </c>
      <c r="T71" s="100">
        <v>10047412671</v>
      </c>
      <c r="U71" s="101" t="s">
        <v>486</v>
      </c>
      <c r="V71" s="101" t="s">
        <v>482</v>
      </c>
      <c r="W71" s="100" t="s">
        <v>470</v>
      </c>
    </row>
    <row r="72" spans="1:23">
      <c r="A72" s="138">
        <v>7</v>
      </c>
      <c r="B72" s="103"/>
      <c r="C72" s="97">
        <v>9</v>
      </c>
      <c r="D72" s="97">
        <v>10080169672</v>
      </c>
      <c r="E72" s="98" t="s">
        <v>271</v>
      </c>
      <c r="F72" s="98" t="s">
        <v>68</v>
      </c>
      <c r="G72" s="97" t="s">
        <v>470</v>
      </c>
      <c r="H72" s="104" t="s">
        <v>487</v>
      </c>
      <c r="I72" s="93"/>
      <c r="J72" s="93"/>
      <c r="K72" s="93"/>
      <c r="L72" s="93"/>
      <c r="M72" s="93"/>
      <c r="N72" s="93"/>
      <c r="O72" s="93"/>
      <c r="Q72" s="179">
        <v>7</v>
      </c>
      <c r="R72" s="148"/>
      <c r="S72" s="97">
        <v>9</v>
      </c>
      <c r="T72" s="97">
        <v>10080169672</v>
      </c>
      <c r="U72" s="98" t="s">
        <v>271</v>
      </c>
      <c r="V72" s="98" t="s">
        <v>68</v>
      </c>
      <c r="W72" s="97" t="s">
        <v>470</v>
      </c>
    </row>
    <row r="73" spans="1:23">
      <c r="A73" s="139">
        <v>7</v>
      </c>
      <c r="B73" s="40"/>
      <c r="C73" s="45">
        <v>12</v>
      </c>
      <c r="D73" s="45">
        <v>10053651286</v>
      </c>
      <c r="E73" s="6" t="s">
        <v>262</v>
      </c>
      <c r="F73" s="6" t="s">
        <v>68</v>
      </c>
      <c r="G73" s="45" t="s">
        <v>470</v>
      </c>
      <c r="H73" s="105" t="s">
        <v>487</v>
      </c>
      <c r="I73" s="93"/>
      <c r="J73" s="93"/>
      <c r="K73" s="93"/>
      <c r="L73" s="93"/>
      <c r="M73" s="93"/>
      <c r="N73" s="93"/>
      <c r="O73" s="93"/>
      <c r="Q73" s="180"/>
      <c r="R73" s="49"/>
      <c r="S73" s="45">
        <v>12</v>
      </c>
      <c r="T73" s="45">
        <v>10053651286</v>
      </c>
      <c r="U73" s="6" t="s">
        <v>262</v>
      </c>
      <c r="V73" s="6" t="s">
        <v>68</v>
      </c>
      <c r="W73" s="45" t="s">
        <v>470</v>
      </c>
    </row>
    <row r="74" spans="1:23">
      <c r="A74" s="139">
        <v>7</v>
      </c>
      <c r="B74" s="40"/>
      <c r="C74" s="45">
        <v>13</v>
      </c>
      <c r="D74" s="45">
        <v>10117167593</v>
      </c>
      <c r="E74" s="6" t="s">
        <v>252</v>
      </c>
      <c r="F74" s="6" t="s">
        <v>68</v>
      </c>
      <c r="G74" s="45" t="s">
        <v>470</v>
      </c>
      <c r="H74" s="105" t="s">
        <v>487</v>
      </c>
      <c r="I74" s="93"/>
      <c r="J74" s="93"/>
      <c r="K74" s="93"/>
      <c r="L74" s="93"/>
      <c r="M74" s="93"/>
      <c r="N74" s="93"/>
      <c r="O74" s="93"/>
      <c r="Q74" s="180"/>
      <c r="R74" s="49"/>
      <c r="S74" s="45">
        <v>13</v>
      </c>
      <c r="T74" s="45">
        <v>10117167593</v>
      </c>
      <c r="U74" s="6" t="s">
        <v>252</v>
      </c>
      <c r="V74" s="6" t="s">
        <v>68</v>
      </c>
      <c r="W74" s="45" t="s">
        <v>470</v>
      </c>
    </row>
    <row r="75" spans="1:23" ht="16.5" thickBot="1">
      <c r="A75" s="140">
        <v>7</v>
      </c>
      <c r="B75" s="99"/>
      <c r="C75" s="100">
        <v>20</v>
      </c>
      <c r="D75" s="100">
        <v>10059529082</v>
      </c>
      <c r="E75" s="102" t="s">
        <v>265</v>
      </c>
      <c r="F75" s="102" t="s">
        <v>218</v>
      </c>
      <c r="G75" s="100" t="s">
        <v>470</v>
      </c>
      <c r="H75" s="106" t="s">
        <v>487</v>
      </c>
      <c r="I75" s="93"/>
      <c r="J75" s="93"/>
      <c r="K75" s="93"/>
      <c r="L75" s="93"/>
      <c r="M75" s="93"/>
      <c r="N75" s="93"/>
      <c r="O75" s="93"/>
      <c r="Q75" s="181"/>
      <c r="R75" s="149"/>
      <c r="S75" s="100">
        <v>20</v>
      </c>
      <c r="T75" s="100">
        <v>10059529082</v>
      </c>
      <c r="U75" s="102" t="s">
        <v>265</v>
      </c>
      <c r="V75" s="102" t="s">
        <v>218</v>
      </c>
      <c r="W75" s="100" t="s">
        <v>470</v>
      </c>
    </row>
    <row r="76" spans="1:23">
      <c r="A76" s="90"/>
      <c r="B76" s="93"/>
      <c r="C76" s="93"/>
      <c r="D76" s="93"/>
      <c r="E76" s="93"/>
      <c r="F76" s="93"/>
      <c r="G76" s="93"/>
      <c r="J76" s="93"/>
      <c r="K76" s="93"/>
      <c r="L76" s="93"/>
      <c r="M76" s="93"/>
      <c r="N76" s="93"/>
      <c r="O76" s="93"/>
      <c r="Q76" s="90"/>
      <c r="R76" s="90"/>
      <c r="S76" s="93"/>
      <c r="T76" s="93"/>
      <c r="U76" s="93"/>
      <c r="V76" s="93"/>
      <c r="W76" s="93"/>
    </row>
    <row r="77" spans="1:23">
      <c r="A77" s="90"/>
      <c r="B77" s="93"/>
      <c r="C77" s="93"/>
      <c r="D77" s="93"/>
      <c r="E77" s="93"/>
      <c r="F77" s="93"/>
      <c r="G77" s="93"/>
      <c r="J77" s="93"/>
      <c r="K77" s="93"/>
      <c r="L77" s="93"/>
      <c r="M77" s="93"/>
      <c r="N77" s="93"/>
      <c r="O77" s="93"/>
      <c r="Q77" s="90"/>
      <c r="R77" s="90"/>
      <c r="S77" s="93"/>
      <c r="T77" s="93"/>
      <c r="U77" s="93"/>
      <c r="V77" s="93"/>
      <c r="W77" s="93"/>
    </row>
    <row r="78" spans="1:23" ht="16.5" thickBot="1">
      <c r="A78" s="60" t="s">
        <v>18</v>
      </c>
      <c r="B78" s="17" t="s">
        <v>10</v>
      </c>
      <c r="C78" s="18" t="s">
        <v>11</v>
      </c>
      <c r="D78" s="18" t="s">
        <v>12</v>
      </c>
      <c r="E78" s="18" t="s">
        <v>13</v>
      </c>
      <c r="F78" s="18" t="s">
        <v>14</v>
      </c>
      <c r="G78" s="36" t="s">
        <v>443</v>
      </c>
      <c r="H78" s="36" t="s">
        <v>15</v>
      </c>
      <c r="I78" s="60" t="s">
        <v>18</v>
      </c>
      <c r="J78" s="17" t="s">
        <v>10</v>
      </c>
      <c r="K78" s="18" t="s">
        <v>11</v>
      </c>
      <c r="L78" s="18" t="s">
        <v>12</v>
      </c>
      <c r="M78" s="18" t="s">
        <v>13</v>
      </c>
      <c r="N78" s="18" t="s">
        <v>14</v>
      </c>
      <c r="O78" s="36" t="s">
        <v>444</v>
      </c>
      <c r="P78" s="55" t="s">
        <v>17</v>
      </c>
      <c r="Q78" s="60" t="s">
        <v>18</v>
      </c>
      <c r="R78" s="60"/>
      <c r="S78" s="18" t="s">
        <v>11</v>
      </c>
      <c r="T78" s="18" t="s">
        <v>12</v>
      </c>
      <c r="U78" s="18" t="s">
        <v>13</v>
      </c>
      <c r="V78" s="18" t="s">
        <v>14</v>
      </c>
      <c r="W78" s="36" t="s">
        <v>443</v>
      </c>
    </row>
    <row r="79" spans="1:23">
      <c r="A79" s="138">
        <v>1</v>
      </c>
      <c r="B79" s="143"/>
      <c r="C79" s="97">
        <v>12</v>
      </c>
      <c r="D79" s="97">
        <v>10093317216</v>
      </c>
      <c r="E79" s="108" t="s">
        <v>100</v>
      </c>
      <c r="F79" s="108" t="s">
        <v>44</v>
      </c>
      <c r="G79" s="97" t="s">
        <v>488</v>
      </c>
      <c r="H79" s="104" t="s">
        <v>489</v>
      </c>
      <c r="I79" s="131" t="s">
        <v>454</v>
      </c>
      <c r="J79" s="107"/>
      <c r="K79" s="118">
        <v>3</v>
      </c>
      <c r="L79" s="118">
        <v>10092948212</v>
      </c>
      <c r="M79" s="119" t="s">
        <v>80</v>
      </c>
      <c r="N79" s="119" t="s">
        <v>81</v>
      </c>
      <c r="O79" s="118" t="s">
        <v>488</v>
      </c>
      <c r="P79" s="126" t="s">
        <v>490</v>
      </c>
      <c r="Q79" s="179">
        <v>1</v>
      </c>
      <c r="R79" s="148"/>
      <c r="S79" s="97">
        <v>12</v>
      </c>
      <c r="T79" s="97">
        <v>10093317216</v>
      </c>
      <c r="U79" s="108" t="s">
        <v>100</v>
      </c>
      <c r="V79" s="108" t="s">
        <v>44</v>
      </c>
      <c r="W79" s="97" t="s">
        <v>488</v>
      </c>
    </row>
    <row r="80" spans="1:23">
      <c r="A80" s="139">
        <v>1</v>
      </c>
      <c r="B80" s="146"/>
      <c r="C80" s="45">
        <v>13</v>
      </c>
      <c r="D80" s="45">
        <v>10047400446</v>
      </c>
      <c r="E80" s="47" t="s">
        <v>70</v>
      </c>
      <c r="F80" s="47" t="s">
        <v>44</v>
      </c>
      <c r="G80" s="45" t="s">
        <v>488</v>
      </c>
      <c r="H80" s="105" t="s">
        <v>489</v>
      </c>
      <c r="I80" s="129"/>
      <c r="J80" s="40" t="s">
        <v>448</v>
      </c>
      <c r="K80" s="115">
        <v>6</v>
      </c>
      <c r="L80" s="115">
        <v>10094164853</v>
      </c>
      <c r="M80" s="116" t="s">
        <v>67</v>
      </c>
      <c r="N80" s="116" t="s">
        <v>68</v>
      </c>
      <c r="O80" s="115" t="s">
        <v>488</v>
      </c>
      <c r="P80" s="127"/>
      <c r="Q80" s="180"/>
      <c r="R80" s="49"/>
      <c r="S80" s="45">
        <v>13</v>
      </c>
      <c r="T80" s="45">
        <v>10047400446</v>
      </c>
      <c r="U80" s="47" t="s">
        <v>70</v>
      </c>
      <c r="V80" s="47" t="s">
        <v>44</v>
      </c>
      <c r="W80" s="45" t="s">
        <v>488</v>
      </c>
    </row>
    <row r="81" spans="1:23">
      <c r="A81" s="139">
        <v>1</v>
      </c>
      <c r="B81" s="146"/>
      <c r="C81" s="45">
        <v>14</v>
      </c>
      <c r="D81" s="45">
        <v>10047400749</v>
      </c>
      <c r="E81" s="47" t="s">
        <v>64</v>
      </c>
      <c r="F81" s="47" t="s">
        <v>44</v>
      </c>
      <c r="G81" s="45" t="s">
        <v>488</v>
      </c>
      <c r="H81" s="105" t="s">
        <v>489</v>
      </c>
      <c r="I81" s="129"/>
      <c r="J81" s="40"/>
      <c r="K81" s="115">
        <v>53</v>
      </c>
      <c r="L81" s="115">
        <v>10092873844</v>
      </c>
      <c r="M81" s="116" t="s">
        <v>117</v>
      </c>
      <c r="N81" s="116" t="s">
        <v>68</v>
      </c>
      <c r="O81" s="117" t="s">
        <v>491</v>
      </c>
      <c r="P81" s="127"/>
      <c r="Q81" s="180"/>
      <c r="R81" s="49"/>
      <c r="S81" s="45">
        <v>14</v>
      </c>
      <c r="T81" s="45">
        <v>10047400749</v>
      </c>
      <c r="U81" s="47" t="s">
        <v>64</v>
      </c>
      <c r="V81" s="47" t="s">
        <v>44</v>
      </c>
      <c r="W81" s="45" t="s">
        <v>488</v>
      </c>
    </row>
    <row r="82" spans="1:23" s="37" customFormat="1" ht="16.5" thickBot="1">
      <c r="A82" s="140">
        <v>1</v>
      </c>
      <c r="B82" s="152"/>
      <c r="C82" s="100">
        <v>4</v>
      </c>
      <c r="D82" s="100">
        <v>10047362555</v>
      </c>
      <c r="E82" s="102" t="s">
        <v>77</v>
      </c>
      <c r="F82" s="102" t="s">
        <v>78</v>
      </c>
      <c r="G82" s="100" t="s">
        <v>488</v>
      </c>
      <c r="H82" s="106" t="s">
        <v>489</v>
      </c>
      <c r="I82" s="130"/>
      <c r="J82" s="99"/>
      <c r="K82" s="122">
        <v>55</v>
      </c>
      <c r="L82" s="122">
        <v>10092625785</v>
      </c>
      <c r="M82" s="123" t="s">
        <v>115</v>
      </c>
      <c r="N82" s="123" t="s">
        <v>68</v>
      </c>
      <c r="O82" s="124" t="s">
        <v>491</v>
      </c>
      <c r="P82" s="128"/>
      <c r="Q82" s="181"/>
      <c r="R82" s="149"/>
      <c r="S82" s="100">
        <v>4</v>
      </c>
      <c r="T82" s="100">
        <v>10047362555</v>
      </c>
      <c r="U82" s="102" t="s">
        <v>77</v>
      </c>
      <c r="V82" s="102" t="s">
        <v>78</v>
      </c>
      <c r="W82" s="100" t="s">
        <v>488</v>
      </c>
    </row>
    <row r="83" spans="1:23">
      <c r="A83" s="138">
        <v>2</v>
      </c>
      <c r="B83" s="143"/>
      <c r="C83" s="97">
        <v>5</v>
      </c>
      <c r="D83" s="97">
        <v>10047078326</v>
      </c>
      <c r="E83" s="98" t="s">
        <v>72</v>
      </c>
      <c r="F83" s="98" t="s">
        <v>52</v>
      </c>
      <c r="G83" s="97" t="s">
        <v>488</v>
      </c>
      <c r="H83" s="104" t="s">
        <v>492</v>
      </c>
      <c r="I83" s="167" t="s">
        <v>493</v>
      </c>
      <c r="J83" s="103"/>
      <c r="K83" s="155">
        <v>57</v>
      </c>
      <c r="L83" s="155">
        <v>10047449754</v>
      </c>
      <c r="M83" s="156" t="s">
        <v>119</v>
      </c>
      <c r="N83" s="156" t="s">
        <v>84</v>
      </c>
      <c r="O83" s="157" t="s">
        <v>491</v>
      </c>
      <c r="P83" s="158" t="s">
        <v>494</v>
      </c>
      <c r="Q83" s="179">
        <v>2</v>
      </c>
      <c r="R83" s="148"/>
      <c r="S83" s="97">
        <v>5</v>
      </c>
      <c r="T83" s="97">
        <v>10047078326</v>
      </c>
      <c r="U83" s="98" t="s">
        <v>72</v>
      </c>
      <c r="V83" s="98" t="s">
        <v>52</v>
      </c>
      <c r="W83" s="97" t="s">
        <v>488</v>
      </c>
    </row>
    <row r="84" spans="1:23">
      <c r="A84" s="139">
        <v>2</v>
      </c>
      <c r="B84" s="146"/>
      <c r="C84" s="45">
        <v>10</v>
      </c>
      <c r="D84" s="45">
        <v>10047388726</v>
      </c>
      <c r="E84" s="6" t="s">
        <v>74</v>
      </c>
      <c r="F84" s="6" t="s">
        <v>47</v>
      </c>
      <c r="G84" s="45" t="s">
        <v>488</v>
      </c>
      <c r="H84" s="105" t="s">
        <v>492</v>
      </c>
      <c r="I84" s="168"/>
      <c r="J84" s="146" t="s">
        <v>460</v>
      </c>
      <c r="K84" s="159">
        <v>58</v>
      </c>
      <c r="L84" s="159">
        <v>10066429119</v>
      </c>
      <c r="M84" s="160" t="s">
        <v>109</v>
      </c>
      <c r="N84" s="160" t="s">
        <v>84</v>
      </c>
      <c r="O84" s="161" t="s">
        <v>491</v>
      </c>
      <c r="P84" s="162"/>
      <c r="Q84" s="180"/>
      <c r="R84" s="49"/>
      <c r="S84" s="45">
        <v>10</v>
      </c>
      <c r="T84" s="45">
        <v>10047388726</v>
      </c>
      <c r="U84" s="6" t="s">
        <v>74</v>
      </c>
      <c r="V84" s="6" t="s">
        <v>47</v>
      </c>
      <c r="W84" s="45" t="s">
        <v>488</v>
      </c>
    </row>
    <row r="85" spans="1:23">
      <c r="A85" s="139">
        <v>2</v>
      </c>
      <c r="B85" s="146"/>
      <c r="C85" s="45">
        <v>56</v>
      </c>
      <c r="D85" s="45">
        <v>10090732467</v>
      </c>
      <c r="E85" s="6" t="s">
        <v>113</v>
      </c>
      <c r="F85" s="6" t="s">
        <v>29</v>
      </c>
      <c r="G85" s="94" t="s">
        <v>491</v>
      </c>
      <c r="H85" s="105" t="s">
        <v>492</v>
      </c>
      <c r="I85" s="168"/>
      <c r="J85" s="146"/>
      <c r="K85" s="159">
        <v>7</v>
      </c>
      <c r="L85" s="159">
        <v>10047334667</v>
      </c>
      <c r="M85" s="160" t="s">
        <v>83</v>
      </c>
      <c r="N85" s="160" t="s">
        <v>84</v>
      </c>
      <c r="O85" s="159" t="s">
        <v>488</v>
      </c>
      <c r="P85" s="162"/>
      <c r="Q85" s="180"/>
      <c r="R85" s="49"/>
      <c r="S85" s="45">
        <v>56</v>
      </c>
      <c r="T85" s="45">
        <v>10090732467</v>
      </c>
      <c r="U85" s="6" t="s">
        <v>113</v>
      </c>
      <c r="V85" s="6" t="s">
        <v>29</v>
      </c>
      <c r="W85" s="94" t="s">
        <v>491</v>
      </c>
    </row>
    <row r="86" spans="1:23" ht="16.5" thickBot="1">
      <c r="A86" s="140">
        <v>2</v>
      </c>
      <c r="B86" s="152"/>
      <c r="C86" s="100">
        <v>59</v>
      </c>
      <c r="D86" s="100">
        <v>10072551031</v>
      </c>
      <c r="E86" s="102" t="s">
        <v>121</v>
      </c>
      <c r="F86" s="102" t="s">
        <v>47</v>
      </c>
      <c r="G86" s="114" t="s">
        <v>491</v>
      </c>
      <c r="H86" s="106" t="s">
        <v>492</v>
      </c>
      <c r="I86" s="168"/>
      <c r="J86" s="146"/>
      <c r="K86" s="163">
        <v>8</v>
      </c>
      <c r="L86" s="163">
        <v>10090877664</v>
      </c>
      <c r="M86" s="164" t="s">
        <v>97</v>
      </c>
      <c r="N86" s="164" t="s">
        <v>84</v>
      </c>
      <c r="O86" s="163" t="s">
        <v>488</v>
      </c>
      <c r="P86" s="165"/>
      <c r="Q86" s="181"/>
      <c r="R86" s="149"/>
      <c r="S86" s="100">
        <v>59</v>
      </c>
      <c r="T86" s="100">
        <v>10072551031</v>
      </c>
      <c r="U86" s="102" t="s">
        <v>121</v>
      </c>
      <c r="V86" s="102" t="s">
        <v>47</v>
      </c>
      <c r="W86" s="114" t="s">
        <v>491</v>
      </c>
    </row>
    <row r="87" spans="1:23">
      <c r="A87" s="138">
        <v>3</v>
      </c>
      <c r="B87" s="143"/>
      <c r="C87" s="97">
        <v>57</v>
      </c>
      <c r="D87" s="97">
        <v>10047449754</v>
      </c>
      <c r="E87" s="98" t="s">
        <v>119</v>
      </c>
      <c r="F87" s="98" t="s">
        <v>84</v>
      </c>
      <c r="G87" s="113" t="s">
        <v>491</v>
      </c>
      <c r="H87" s="104" t="s">
        <v>495</v>
      </c>
      <c r="I87" s="131" t="s">
        <v>462</v>
      </c>
      <c r="J87" s="107"/>
      <c r="K87" s="97">
        <v>5</v>
      </c>
      <c r="L87" s="97">
        <v>10047078326</v>
      </c>
      <c r="M87" s="98" t="s">
        <v>72</v>
      </c>
      <c r="N87" s="98" t="s">
        <v>52</v>
      </c>
      <c r="O87" s="97" t="s">
        <v>488</v>
      </c>
      <c r="P87" s="126" t="s">
        <v>496</v>
      </c>
      <c r="Q87" s="179">
        <v>3</v>
      </c>
      <c r="R87" s="148"/>
      <c r="S87" s="155">
        <v>57</v>
      </c>
      <c r="T87" s="155">
        <v>10047449754</v>
      </c>
      <c r="U87" s="156" t="s">
        <v>119</v>
      </c>
      <c r="V87" s="156" t="s">
        <v>84</v>
      </c>
      <c r="W87" s="157" t="s">
        <v>491</v>
      </c>
    </row>
    <row r="88" spans="1:23">
      <c r="A88" s="139">
        <v>3</v>
      </c>
      <c r="B88" s="146"/>
      <c r="C88" s="45">
        <v>58</v>
      </c>
      <c r="D88" s="45">
        <v>10066429119</v>
      </c>
      <c r="E88" s="6" t="s">
        <v>109</v>
      </c>
      <c r="F88" s="6" t="s">
        <v>84</v>
      </c>
      <c r="G88" s="94" t="s">
        <v>491</v>
      </c>
      <c r="H88" s="105" t="s">
        <v>495</v>
      </c>
      <c r="I88" s="135"/>
      <c r="J88" s="40" t="s">
        <v>448</v>
      </c>
      <c r="K88" s="45">
        <v>10</v>
      </c>
      <c r="L88" s="45">
        <v>10047388726</v>
      </c>
      <c r="M88" s="6" t="s">
        <v>74</v>
      </c>
      <c r="N88" s="6" t="s">
        <v>47</v>
      </c>
      <c r="O88" s="45" t="s">
        <v>488</v>
      </c>
      <c r="P88" s="127"/>
      <c r="Q88" s="180"/>
      <c r="R88" s="49"/>
      <c r="S88" s="159">
        <v>58</v>
      </c>
      <c r="T88" s="159">
        <v>10066429119</v>
      </c>
      <c r="U88" s="160" t="s">
        <v>109</v>
      </c>
      <c r="V88" s="160" t="s">
        <v>84</v>
      </c>
      <c r="W88" s="161" t="s">
        <v>491</v>
      </c>
    </row>
    <row r="89" spans="1:23">
      <c r="A89" s="141">
        <v>3</v>
      </c>
      <c r="B89" s="146"/>
      <c r="C89" s="45">
        <v>7</v>
      </c>
      <c r="D89" s="45">
        <v>10047334667</v>
      </c>
      <c r="E89" s="6" t="s">
        <v>83</v>
      </c>
      <c r="F89" s="6" t="s">
        <v>84</v>
      </c>
      <c r="G89" s="45" t="s">
        <v>488</v>
      </c>
      <c r="H89" s="105" t="s">
        <v>495</v>
      </c>
      <c r="I89" s="135"/>
      <c r="J89" s="40"/>
      <c r="K89" s="45">
        <v>56</v>
      </c>
      <c r="L89" s="45">
        <v>10090732467</v>
      </c>
      <c r="M89" s="6" t="s">
        <v>113</v>
      </c>
      <c r="N89" s="6" t="s">
        <v>29</v>
      </c>
      <c r="O89" s="94" t="s">
        <v>491</v>
      </c>
      <c r="P89" s="127"/>
      <c r="Q89" s="180"/>
      <c r="R89" s="147"/>
      <c r="S89" s="159">
        <v>7</v>
      </c>
      <c r="T89" s="159">
        <v>10047334667</v>
      </c>
      <c r="U89" s="160" t="s">
        <v>83</v>
      </c>
      <c r="V89" s="160" t="s">
        <v>84</v>
      </c>
      <c r="W89" s="159" t="s">
        <v>488</v>
      </c>
    </row>
    <row r="90" spans="1:23" ht="16.5" thickBot="1">
      <c r="A90" s="142">
        <v>3</v>
      </c>
      <c r="B90" s="153"/>
      <c r="C90" s="100">
        <v>8</v>
      </c>
      <c r="D90" s="100">
        <v>10090877664</v>
      </c>
      <c r="E90" s="102" t="s">
        <v>97</v>
      </c>
      <c r="F90" s="102" t="s">
        <v>84</v>
      </c>
      <c r="G90" s="100" t="s">
        <v>488</v>
      </c>
      <c r="H90" s="106" t="s">
        <v>495</v>
      </c>
      <c r="I90" s="136"/>
      <c r="J90" s="99"/>
      <c r="K90" s="100">
        <v>59</v>
      </c>
      <c r="L90" s="100">
        <v>10072551031</v>
      </c>
      <c r="M90" s="102" t="s">
        <v>121</v>
      </c>
      <c r="N90" s="102" t="s">
        <v>47</v>
      </c>
      <c r="O90" s="114" t="s">
        <v>491</v>
      </c>
      <c r="P90" s="128"/>
      <c r="Q90" s="181"/>
      <c r="R90" s="166"/>
      <c r="S90" s="163">
        <v>8</v>
      </c>
      <c r="T90" s="163">
        <v>10090877664</v>
      </c>
      <c r="U90" s="164" t="s">
        <v>97</v>
      </c>
      <c r="V90" s="164" t="s">
        <v>84</v>
      </c>
      <c r="W90" s="163" t="s">
        <v>488</v>
      </c>
    </row>
    <row r="91" spans="1:23">
      <c r="A91" s="150">
        <v>4</v>
      </c>
      <c r="B91" s="154"/>
      <c r="C91" s="118">
        <v>3</v>
      </c>
      <c r="D91" s="118">
        <v>10092948212</v>
      </c>
      <c r="E91" s="119" t="s">
        <v>80</v>
      </c>
      <c r="F91" s="119" t="s">
        <v>81</v>
      </c>
      <c r="G91" s="118" t="s">
        <v>488</v>
      </c>
      <c r="H91" s="120" t="s">
        <v>497</v>
      </c>
      <c r="I91" s="131" t="s">
        <v>498</v>
      </c>
      <c r="J91" s="103"/>
      <c r="K91" s="97">
        <v>12</v>
      </c>
      <c r="L91" s="97">
        <v>10093317216</v>
      </c>
      <c r="M91" s="108" t="s">
        <v>100</v>
      </c>
      <c r="N91" s="108" t="s">
        <v>44</v>
      </c>
      <c r="O91" s="97" t="s">
        <v>488</v>
      </c>
      <c r="P91" s="126" t="s">
        <v>499</v>
      </c>
      <c r="Q91" s="179">
        <v>4</v>
      </c>
      <c r="R91" s="151"/>
      <c r="S91" s="118">
        <v>3</v>
      </c>
      <c r="T91" s="118">
        <v>10092948212</v>
      </c>
      <c r="U91" s="119" t="s">
        <v>80</v>
      </c>
      <c r="V91" s="119" t="s">
        <v>81</v>
      </c>
      <c r="W91" s="118" t="s">
        <v>488</v>
      </c>
    </row>
    <row r="92" spans="1:23">
      <c r="A92" s="139">
        <v>4</v>
      </c>
      <c r="B92" s="146"/>
      <c r="C92" s="115">
        <v>6</v>
      </c>
      <c r="D92" s="115">
        <v>10094164853</v>
      </c>
      <c r="E92" s="116" t="s">
        <v>67</v>
      </c>
      <c r="F92" s="116" t="s">
        <v>68</v>
      </c>
      <c r="G92" s="115" t="s">
        <v>488</v>
      </c>
      <c r="H92" s="121" t="s">
        <v>497</v>
      </c>
      <c r="I92" s="129"/>
      <c r="J92" s="40" t="s">
        <v>460</v>
      </c>
      <c r="K92" s="45">
        <v>13</v>
      </c>
      <c r="L92" s="45">
        <v>10047400446</v>
      </c>
      <c r="M92" s="47" t="s">
        <v>70</v>
      </c>
      <c r="N92" s="47" t="s">
        <v>44</v>
      </c>
      <c r="O92" s="45" t="s">
        <v>488</v>
      </c>
      <c r="P92" s="127"/>
      <c r="Q92" s="180"/>
      <c r="R92" s="49"/>
      <c r="S92" s="115">
        <v>6</v>
      </c>
      <c r="T92" s="115">
        <v>10094164853</v>
      </c>
      <c r="U92" s="116" t="s">
        <v>67</v>
      </c>
      <c r="V92" s="116" t="s">
        <v>68</v>
      </c>
      <c r="W92" s="115" t="s">
        <v>488</v>
      </c>
    </row>
    <row r="93" spans="1:23">
      <c r="A93" s="139">
        <v>4</v>
      </c>
      <c r="B93" s="146"/>
      <c r="C93" s="115">
        <v>53</v>
      </c>
      <c r="D93" s="115">
        <v>10092873844</v>
      </c>
      <c r="E93" s="116" t="s">
        <v>117</v>
      </c>
      <c r="F93" s="116" t="s">
        <v>68</v>
      </c>
      <c r="G93" s="117" t="s">
        <v>491</v>
      </c>
      <c r="H93" s="121" t="s">
        <v>497</v>
      </c>
      <c r="I93" s="129"/>
      <c r="J93" s="40"/>
      <c r="K93" s="45">
        <v>14</v>
      </c>
      <c r="L93" s="45">
        <v>10047400749</v>
      </c>
      <c r="M93" s="47" t="s">
        <v>64</v>
      </c>
      <c r="N93" s="47" t="s">
        <v>44</v>
      </c>
      <c r="O93" s="45" t="s">
        <v>488</v>
      </c>
      <c r="P93" s="127"/>
      <c r="Q93" s="180"/>
      <c r="R93" s="49"/>
      <c r="S93" s="115">
        <v>53</v>
      </c>
      <c r="T93" s="115">
        <v>10092873844</v>
      </c>
      <c r="U93" s="116" t="s">
        <v>117</v>
      </c>
      <c r="V93" s="116" t="s">
        <v>68</v>
      </c>
      <c r="W93" s="117" t="s">
        <v>491</v>
      </c>
    </row>
    <row r="94" spans="1:23" ht="16.5" thickBot="1">
      <c r="A94" s="140">
        <v>4</v>
      </c>
      <c r="B94" s="152"/>
      <c r="C94" s="122">
        <v>55</v>
      </c>
      <c r="D94" s="122">
        <v>10092625785</v>
      </c>
      <c r="E94" s="123" t="s">
        <v>115</v>
      </c>
      <c r="F94" s="123" t="s">
        <v>68</v>
      </c>
      <c r="G94" s="124" t="s">
        <v>491</v>
      </c>
      <c r="H94" s="125" t="s">
        <v>497</v>
      </c>
      <c r="I94" s="130"/>
      <c r="J94" s="99"/>
      <c r="K94" s="100">
        <v>4</v>
      </c>
      <c r="L94" s="100">
        <v>10047362555</v>
      </c>
      <c r="M94" s="102" t="s">
        <v>77</v>
      </c>
      <c r="N94" s="102" t="s">
        <v>78</v>
      </c>
      <c r="O94" s="100" t="s">
        <v>488</v>
      </c>
      <c r="P94" s="128"/>
      <c r="Q94" s="181"/>
      <c r="R94" s="149"/>
      <c r="S94" s="122">
        <v>55</v>
      </c>
      <c r="T94" s="122">
        <v>10092625785</v>
      </c>
      <c r="U94" s="123" t="s">
        <v>115</v>
      </c>
      <c r="V94" s="123" t="s">
        <v>68</v>
      </c>
      <c r="W94" s="124" t="s">
        <v>491</v>
      </c>
    </row>
    <row r="95" spans="1:23">
      <c r="A95" s="138">
        <v>5</v>
      </c>
      <c r="B95" s="143"/>
      <c r="C95" s="97">
        <v>9</v>
      </c>
      <c r="D95" s="97">
        <v>10047310217</v>
      </c>
      <c r="E95" s="98" t="s">
        <v>500</v>
      </c>
      <c r="F95" s="98" t="s">
        <v>47</v>
      </c>
      <c r="G95" s="97" t="s">
        <v>488</v>
      </c>
      <c r="H95" s="104" t="s">
        <v>501</v>
      </c>
      <c r="J95" s="93"/>
      <c r="K95" s="93"/>
      <c r="L95" s="93"/>
      <c r="M95" s="93"/>
      <c r="N95" s="93"/>
      <c r="O95" s="93"/>
      <c r="Q95" s="179">
        <v>5</v>
      </c>
      <c r="R95" s="148"/>
      <c r="S95" s="97">
        <v>9</v>
      </c>
      <c r="T95" s="97">
        <v>10047310217</v>
      </c>
      <c r="U95" s="98" t="s">
        <v>500</v>
      </c>
      <c r="V95" s="98" t="s">
        <v>47</v>
      </c>
      <c r="W95" s="97" t="s">
        <v>488</v>
      </c>
    </row>
    <row r="96" spans="1:23">
      <c r="A96" s="139">
        <v>5</v>
      </c>
      <c r="B96" s="146"/>
      <c r="C96" s="45">
        <v>51</v>
      </c>
      <c r="D96" s="45">
        <v>10093144939</v>
      </c>
      <c r="E96" s="6" t="s">
        <v>502</v>
      </c>
      <c r="F96" s="6" t="s">
        <v>134</v>
      </c>
      <c r="G96" s="94" t="s">
        <v>503</v>
      </c>
      <c r="H96" s="105" t="s">
        <v>501</v>
      </c>
      <c r="I96" s="93"/>
      <c r="J96" s="93"/>
      <c r="K96" s="93"/>
      <c r="L96" s="93"/>
      <c r="M96" s="93"/>
      <c r="N96" s="93"/>
      <c r="O96" s="93"/>
      <c r="Q96" s="180"/>
      <c r="R96" s="49"/>
      <c r="S96" s="45">
        <v>51</v>
      </c>
      <c r="T96" s="45">
        <v>10093144939</v>
      </c>
      <c r="U96" s="6" t="s">
        <v>502</v>
      </c>
      <c r="V96" s="6" t="s">
        <v>134</v>
      </c>
      <c r="W96" s="94" t="s">
        <v>503</v>
      </c>
    </row>
    <row r="97" spans="1:23">
      <c r="A97" s="139">
        <v>5</v>
      </c>
      <c r="B97" s="146"/>
      <c r="C97" s="45">
        <v>52</v>
      </c>
      <c r="D97" s="45">
        <v>10112435714</v>
      </c>
      <c r="E97" s="6" t="s">
        <v>504</v>
      </c>
      <c r="F97" s="6" t="s">
        <v>68</v>
      </c>
      <c r="G97" s="94" t="s">
        <v>503</v>
      </c>
      <c r="H97" s="105" t="s">
        <v>501</v>
      </c>
      <c r="I97" s="93"/>
      <c r="J97" s="93"/>
      <c r="K97" s="93"/>
      <c r="L97" s="93"/>
      <c r="M97" s="93"/>
      <c r="N97" s="93"/>
      <c r="O97" s="93"/>
      <c r="Q97" s="180"/>
      <c r="R97" s="49"/>
      <c r="S97" s="45">
        <v>52</v>
      </c>
      <c r="T97" s="45">
        <v>10112435714</v>
      </c>
      <c r="U97" s="6" t="s">
        <v>504</v>
      </c>
      <c r="V97" s="6" t="s">
        <v>68</v>
      </c>
      <c r="W97" s="94" t="s">
        <v>503</v>
      </c>
    </row>
    <row r="98" spans="1:23">
      <c r="A98" s="139">
        <v>5</v>
      </c>
      <c r="B98" s="146"/>
      <c r="C98" s="45">
        <v>54</v>
      </c>
      <c r="D98" s="45">
        <v>10104973885</v>
      </c>
      <c r="E98" s="6" t="s">
        <v>136</v>
      </c>
      <c r="F98" s="6" t="s">
        <v>68</v>
      </c>
      <c r="G98" s="94" t="s">
        <v>503</v>
      </c>
      <c r="H98" s="105" t="s">
        <v>501</v>
      </c>
      <c r="I98" s="93"/>
      <c r="J98" s="93"/>
      <c r="K98" s="93"/>
      <c r="L98" s="93"/>
      <c r="M98" s="93"/>
      <c r="N98" s="93"/>
      <c r="O98" s="93"/>
      <c r="Q98" s="180"/>
      <c r="R98" s="49"/>
      <c r="S98" s="45">
        <v>54</v>
      </c>
      <c r="T98" s="45">
        <v>10104973885</v>
      </c>
      <c r="U98" s="6" t="s">
        <v>136</v>
      </c>
      <c r="V98" s="6" t="s">
        <v>68</v>
      </c>
      <c r="W98" s="94" t="s">
        <v>503</v>
      </c>
    </row>
    <row r="99" spans="1:23" ht="16.5" thickBot="1">
      <c r="A99" s="140">
        <v>5</v>
      </c>
      <c r="B99" s="152"/>
      <c r="C99" s="100">
        <v>60</v>
      </c>
      <c r="D99" s="100">
        <v>10090352753</v>
      </c>
      <c r="E99" s="102" t="s">
        <v>505</v>
      </c>
      <c r="F99" s="102" t="s">
        <v>47</v>
      </c>
      <c r="G99" s="114" t="s">
        <v>491</v>
      </c>
      <c r="H99" s="106" t="s">
        <v>501</v>
      </c>
      <c r="I99" s="93"/>
      <c r="J99" s="93"/>
      <c r="K99" s="93"/>
      <c r="L99" s="93"/>
      <c r="M99" s="93"/>
      <c r="N99" s="93"/>
      <c r="O99" s="93"/>
      <c r="Q99" s="181"/>
      <c r="R99" s="149"/>
      <c r="S99" s="100">
        <v>60</v>
      </c>
      <c r="T99" s="100">
        <v>10090352753</v>
      </c>
      <c r="U99" s="102" t="s">
        <v>505</v>
      </c>
      <c r="V99" s="102" t="s">
        <v>47</v>
      </c>
      <c r="W99" s="114" t="s">
        <v>491</v>
      </c>
    </row>
    <row r="100" spans="1:23">
      <c r="A100" s="90"/>
      <c r="B100" s="93"/>
      <c r="C100" s="93"/>
      <c r="D100" s="93"/>
      <c r="E100" s="93"/>
      <c r="F100" s="93"/>
      <c r="G100" s="93"/>
      <c r="I100" s="93"/>
      <c r="J100" s="93"/>
      <c r="K100" s="93"/>
      <c r="L100" s="93"/>
      <c r="M100" s="93"/>
      <c r="N100" s="93"/>
      <c r="O100" s="93"/>
      <c r="Q100" s="90"/>
      <c r="R100" s="90"/>
      <c r="S100" s="93"/>
      <c r="T100" s="93"/>
      <c r="U100" s="93"/>
      <c r="V100" s="93"/>
      <c r="W100" s="93"/>
    </row>
    <row r="101" spans="1:23">
      <c r="A101" s="90"/>
      <c r="B101" s="93"/>
      <c r="C101" s="93"/>
      <c r="D101" s="93"/>
      <c r="E101" s="93"/>
      <c r="F101" s="93"/>
      <c r="G101" s="93"/>
      <c r="J101" s="93"/>
      <c r="K101" s="93"/>
      <c r="L101" s="93"/>
      <c r="M101" s="93"/>
      <c r="N101" s="93"/>
      <c r="O101" s="93"/>
      <c r="Q101" s="90"/>
      <c r="R101" s="90"/>
      <c r="S101" s="93"/>
      <c r="T101" s="93"/>
      <c r="U101" s="93"/>
      <c r="V101" s="93"/>
      <c r="W101" s="93"/>
    </row>
    <row r="102" spans="1:23" ht="16.5" thickBot="1">
      <c r="A102" s="60" t="s">
        <v>18</v>
      </c>
      <c r="B102" s="17" t="s">
        <v>10</v>
      </c>
      <c r="C102" s="18" t="s">
        <v>11</v>
      </c>
      <c r="D102" s="18" t="s">
        <v>12</v>
      </c>
      <c r="E102" s="18" t="s">
        <v>13</v>
      </c>
      <c r="F102" s="18" t="s">
        <v>14</v>
      </c>
      <c r="G102" s="36" t="s">
        <v>443</v>
      </c>
      <c r="H102" s="36" t="s">
        <v>15</v>
      </c>
      <c r="I102" s="60" t="s">
        <v>18</v>
      </c>
      <c r="J102" s="17" t="s">
        <v>10</v>
      </c>
      <c r="K102" s="18" t="s">
        <v>11</v>
      </c>
      <c r="L102" s="18" t="s">
        <v>12</v>
      </c>
      <c r="M102" s="18" t="s">
        <v>13</v>
      </c>
      <c r="N102" s="18" t="s">
        <v>14</v>
      </c>
      <c r="O102" s="36" t="s">
        <v>444</v>
      </c>
      <c r="P102" s="55" t="s">
        <v>17</v>
      </c>
      <c r="Q102" s="60" t="s">
        <v>18</v>
      </c>
      <c r="R102" s="60"/>
      <c r="S102" s="18" t="s">
        <v>11</v>
      </c>
      <c r="T102" s="18" t="s">
        <v>12</v>
      </c>
      <c r="U102" s="18" t="s">
        <v>13</v>
      </c>
      <c r="V102" s="18" t="s">
        <v>14</v>
      </c>
      <c r="W102" s="36" t="s">
        <v>443</v>
      </c>
    </row>
    <row r="103" spans="1:23">
      <c r="A103" s="138">
        <v>1</v>
      </c>
      <c r="B103" s="107"/>
      <c r="C103" s="97">
        <v>70</v>
      </c>
      <c r="D103" s="97">
        <v>10047443589</v>
      </c>
      <c r="E103" s="108" t="s">
        <v>153</v>
      </c>
      <c r="F103" s="108" t="s">
        <v>506</v>
      </c>
      <c r="G103" s="97" t="s">
        <v>507</v>
      </c>
      <c r="H103" s="104" t="s">
        <v>508</v>
      </c>
      <c r="I103" s="131" t="s">
        <v>493</v>
      </c>
      <c r="J103" s="107"/>
      <c r="K103" s="97">
        <v>51</v>
      </c>
      <c r="L103" s="97">
        <v>10047431263</v>
      </c>
      <c r="M103" s="98" t="s">
        <v>141</v>
      </c>
      <c r="N103" s="98" t="s">
        <v>20</v>
      </c>
      <c r="O103" s="97" t="s">
        <v>507</v>
      </c>
      <c r="P103" s="126" t="s">
        <v>509</v>
      </c>
      <c r="Q103" s="179">
        <v>1</v>
      </c>
      <c r="R103" s="148"/>
      <c r="S103" s="97">
        <v>70</v>
      </c>
      <c r="T103" s="97">
        <v>10047443589</v>
      </c>
      <c r="U103" s="108" t="s">
        <v>153</v>
      </c>
      <c r="V103" s="108" t="s">
        <v>506</v>
      </c>
      <c r="W103" s="97" t="s">
        <v>507</v>
      </c>
    </row>
    <row r="104" spans="1:23">
      <c r="A104" s="139">
        <v>1</v>
      </c>
      <c r="B104" s="40"/>
      <c r="C104" s="45">
        <v>71</v>
      </c>
      <c r="D104" s="45">
        <v>10047400547</v>
      </c>
      <c r="E104" s="47" t="s">
        <v>147</v>
      </c>
      <c r="F104" s="47" t="s">
        <v>506</v>
      </c>
      <c r="G104" s="45" t="s">
        <v>507</v>
      </c>
      <c r="H104" s="105" t="s">
        <v>508</v>
      </c>
      <c r="I104" s="129"/>
      <c r="J104" s="40" t="s">
        <v>448</v>
      </c>
      <c r="K104" s="45">
        <v>52</v>
      </c>
      <c r="L104" s="45">
        <v>10047248377</v>
      </c>
      <c r="M104" s="6" t="s">
        <v>170</v>
      </c>
      <c r="N104" s="6" t="s">
        <v>20</v>
      </c>
      <c r="O104" s="45" t="s">
        <v>507</v>
      </c>
      <c r="P104" s="127"/>
      <c r="Q104" s="180"/>
      <c r="R104" s="49"/>
      <c r="S104" s="45">
        <v>71</v>
      </c>
      <c r="T104" s="45">
        <v>10047400547</v>
      </c>
      <c r="U104" s="47" t="s">
        <v>147</v>
      </c>
      <c r="V104" s="47" t="s">
        <v>506</v>
      </c>
      <c r="W104" s="45" t="s">
        <v>507</v>
      </c>
    </row>
    <row r="105" spans="1:23">
      <c r="A105" s="139">
        <v>1</v>
      </c>
      <c r="B105" s="40"/>
      <c r="C105" s="45">
        <v>74</v>
      </c>
      <c r="D105" s="45">
        <v>10086057875</v>
      </c>
      <c r="E105" s="47" t="s">
        <v>144</v>
      </c>
      <c r="F105" s="47" t="s">
        <v>506</v>
      </c>
      <c r="G105" s="45" t="s">
        <v>507</v>
      </c>
      <c r="H105" s="105" t="s">
        <v>508</v>
      </c>
      <c r="I105" s="129"/>
      <c r="J105" s="40"/>
      <c r="K105" s="45">
        <v>53</v>
      </c>
      <c r="L105" s="45">
        <v>10048001139</v>
      </c>
      <c r="M105" s="6" t="s">
        <v>193</v>
      </c>
      <c r="N105" s="6" t="s">
        <v>20</v>
      </c>
      <c r="O105" s="45" t="s">
        <v>507</v>
      </c>
      <c r="P105" s="127"/>
      <c r="Q105" s="180"/>
      <c r="R105" s="49"/>
      <c r="S105" s="45">
        <v>74</v>
      </c>
      <c r="T105" s="45">
        <v>10086057875</v>
      </c>
      <c r="U105" s="47" t="s">
        <v>144</v>
      </c>
      <c r="V105" s="47" t="s">
        <v>506</v>
      </c>
      <c r="W105" s="45" t="s">
        <v>507</v>
      </c>
    </row>
    <row r="106" spans="1:23" ht="16.5" thickBot="1">
      <c r="A106" s="140">
        <v>1</v>
      </c>
      <c r="B106" s="99"/>
      <c r="C106" s="100">
        <v>78</v>
      </c>
      <c r="D106" s="100">
        <v>10046480562</v>
      </c>
      <c r="E106" s="101" t="s">
        <v>156</v>
      </c>
      <c r="F106" s="47" t="s">
        <v>506</v>
      </c>
      <c r="G106" s="100" t="s">
        <v>507</v>
      </c>
      <c r="H106" s="106" t="s">
        <v>508</v>
      </c>
      <c r="I106" s="130"/>
      <c r="J106" s="99"/>
      <c r="K106" s="100">
        <v>55</v>
      </c>
      <c r="L106" s="100">
        <v>10106744541</v>
      </c>
      <c r="M106" s="102" t="s">
        <v>190</v>
      </c>
      <c r="N106" s="102" t="s">
        <v>20</v>
      </c>
      <c r="O106" s="100" t="s">
        <v>507</v>
      </c>
      <c r="P106" s="128"/>
      <c r="Q106" s="181"/>
      <c r="R106" s="149"/>
      <c r="S106" s="100">
        <v>78</v>
      </c>
      <c r="T106" s="100">
        <v>10046480562</v>
      </c>
      <c r="U106" s="101" t="s">
        <v>156</v>
      </c>
      <c r="V106" s="47" t="s">
        <v>506</v>
      </c>
      <c r="W106" s="100" t="s">
        <v>507</v>
      </c>
    </row>
    <row r="107" spans="1:23">
      <c r="A107" s="138">
        <v>2</v>
      </c>
      <c r="B107" s="107"/>
      <c r="C107" s="97">
        <v>56</v>
      </c>
      <c r="D107" s="97">
        <v>10047201392</v>
      </c>
      <c r="E107" s="98" t="s">
        <v>150</v>
      </c>
      <c r="F107" s="98" t="s">
        <v>510</v>
      </c>
      <c r="G107" s="97" t="s">
        <v>507</v>
      </c>
      <c r="H107" s="104" t="s">
        <v>511</v>
      </c>
      <c r="I107" s="131" t="s">
        <v>454</v>
      </c>
      <c r="J107" s="103"/>
      <c r="K107" s="97">
        <v>72</v>
      </c>
      <c r="L107" s="97">
        <v>10047168454</v>
      </c>
      <c r="M107" s="108" t="s">
        <v>159</v>
      </c>
      <c r="N107" s="108" t="s">
        <v>512</v>
      </c>
      <c r="O107" s="97" t="s">
        <v>507</v>
      </c>
      <c r="P107" s="126" t="s">
        <v>513</v>
      </c>
      <c r="Q107" s="179">
        <v>2</v>
      </c>
      <c r="R107" s="148"/>
      <c r="S107" s="97">
        <v>56</v>
      </c>
      <c r="T107" s="97">
        <v>10047201392</v>
      </c>
      <c r="U107" s="98" t="s">
        <v>150</v>
      </c>
      <c r="V107" s="98" t="s">
        <v>510</v>
      </c>
      <c r="W107" s="97" t="s">
        <v>507</v>
      </c>
    </row>
    <row r="108" spans="1:23">
      <c r="A108" s="139">
        <v>2</v>
      </c>
      <c r="B108" s="40"/>
      <c r="C108" s="45">
        <v>57</v>
      </c>
      <c r="D108" s="45">
        <v>10047235647</v>
      </c>
      <c r="E108" s="6" t="s">
        <v>175</v>
      </c>
      <c r="F108" s="6" t="s">
        <v>510</v>
      </c>
      <c r="G108" s="45" t="s">
        <v>507</v>
      </c>
      <c r="H108" s="105" t="s">
        <v>511</v>
      </c>
      <c r="I108" s="129"/>
      <c r="J108" s="40" t="s">
        <v>460</v>
      </c>
      <c r="K108" s="45">
        <v>75</v>
      </c>
      <c r="L108" s="45">
        <v>10093319539</v>
      </c>
      <c r="M108" s="47" t="s">
        <v>172</v>
      </c>
      <c r="N108" s="47" t="s">
        <v>514</v>
      </c>
      <c r="O108" s="45" t="s">
        <v>507</v>
      </c>
      <c r="P108" s="127"/>
      <c r="Q108" s="180"/>
      <c r="R108" s="49"/>
      <c r="S108" s="45">
        <v>57</v>
      </c>
      <c r="T108" s="45">
        <v>10047235647</v>
      </c>
      <c r="U108" s="6" t="s">
        <v>175</v>
      </c>
      <c r="V108" s="6" t="s">
        <v>510</v>
      </c>
      <c r="W108" s="45" t="s">
        <v>507</v>
      </c>
    </row>
    <row r="109" spans="1:23">
      <c r="A109" s="139">
        <v>2</v>
      </c>
      <c r="B109" s="40"/>
      <c r="C109" s="45">
        <v>61</v>
      </c>
      <c r="D109" s="45">
        <v>10118426775</v>
      </c>
      <c r="E109" s="6" t="s">
        <v>181</v>
      </c>
      <c r="F109" s="6" t="s">
        <v>510</v>
      </c>
      <c r="G109" s="45" t="s">
        <v>507</v>
      </c>
      <c r="H109" s="105" t="s">
        <v>511</v>
      </c>
      <c r="I109" s="129"/>
      <c r="J109" s="40"/>
      <c r="K109" s="45">
        <v>76</v>
      </c>
      <c r="L109" s="45">
        <v>10047362050</v>
      </c>
      <c r="M109" s="47" t="s">
        <v>166</v>
      </c>
      <c r="N109" s="47" t="s">
        <v>514</v>
      </c>
      <c r="O109" s="45" t="s">
        <v>507</v>
      </c>
      <c r="P109" s="127"/>
      <c r="Q109" s="180"/>
      <c r="R109" s="49"/>
      <c r="S109" s="45">
        <v>61</v>
      </c>
      <c r="T109" s="45">
        <v>10118426775</v>
      </c>
      <c r="U109" s="6" t="s">
        <v>181</v>
      </c>
      <c r="V109" s="6" t="s">
        <v>510</v>
      </c>
      <c r="W109" s="45" t="s">
        <v>507</v>
      </c>
    </row>
    <row r="110" spans="1:23" ht="16.5" thickBot="1">
      <c r="A110" s="140">
        <v>2</v>
      </c>
      <c r="B110" s="99"/>
      <c r="C110" s="100">
        <v>62</v>
      </c>
      <c r="D110" s="100">
        <v>10059931735</v>
      </c>
      <c r="E110" s="102" t="s">
        <v>178</v>
      </c>
      <c r="F110" s="102" t="s">
        <v>510</v>
      </c>
      <c r="G110" s="100" t="s">
        <v>507</v>
      </c>
      <c r="H110" s="106" t="s">
        <v>511</v>
      </c>
      <c r="I110" s="129"/>
      <c r="J110" s="40"/>
      <c r="K110" s="100">
        <v>77</v>
      </c>
      <c r="L110" s="100">
        <v>10047263434</v>
      </c>
      <c r="M110" s="101" t="s">
        <v>398</v>
      </c>
      <c r="N110" s="101" t="s">
        <v>514</v>
      </c>
      <c r="O110" s="100" t="s">
        <v>507</v>
      </c>
      <c r="P110" s="133"/>
      <c r="Q110" s="181"/>
      <c r="R110" s="149"/>
      <c r="S110" s="100">
        <v>62</v>
      </c>
      <c r="T110" s="100">
        <v>10059931735</v>
      </c>
      <c r="U110" s="102" t="s">
        <v>178</v>
      </c>
      <c r="V110" s="102" t="s">
        <v>510</v>
      </c>
      <c r="W110" s="100" t="s">
        <v>507</v>
      </c>
    </row>
    <row r="111" spans="1:23">
      <c r="A111" s="138">
        <v>3</v>
      </c>
      <c r="B111" s="107"/>
      <c r="C111" s="97">
        <v>51</v>
      </c>
      <c r="D111" s="97">
        <v>10047431263</v>
      </c>
      <c r="E111" s="98" t="s">
        <v>141</v>
      </c>
      <c r="F111" s="98" t="s">
        <v>20</v>
      </c>
      <c r="G111" s="97" t="s">
        <v>507</v>
      </c>
      <c r="H111" s="104" t="s">
        <v>515</v>
      </c>
      <c r="I111" s="131" t="s">
        <v>498</v>
      </c>
      <c r="J111" s="107"/>
      <c r="K111" s="97">
        <v>70</v>
      </c>
      <c r="L111" s="97">
        <v>10047443589</v>
      </c>
      <c r="M111" s="108" t="s">
        <v>153</v>
      </c>
      <c r="N111" s="108" t="s">
        <v>506</v>
      </c>
      <c r="O111" s="97" t="s">
        <v>507</v>
      </c>
      <c r="P111" s="126" t="s">
        <v>516</v>
      </c>
      <c r="Q111" s="179">
        <v>3</v>
      </c>
      <c r="R111" s="148"/>
      <c r="S111" s="97">
        <v>51</v>
      </c>
      <c r="T111" s="97">
        <v>10047431263</v>
      </c>
      <c r="U111" s="98" t="s">
        <v>141</v>
      </c>
      <c r="V111" s="98" t="s">
        <v>20</v>
      </c>
      <c r="W111" s="97" t="s">
        <v>507</v>
      </c>
    </row>
    <row r="112" spans="1:23">
      <c r="A112" s="139">
        <v>3</v>
      </c>
      <c r="B112" s="40"/>
      <c r="C112" s="45">
        <v>52</v>
      </c>
      <c r="D112" s="45">
        <v>10047248377</v>
      </c>
      <c r="E112" s="6" t="s">
        <v>170</v>
      </c>
      <c r="F112" s="6" t="s">
        <v>20</v>
      </c>
      <c r="G112" s="45" t="s">
        <v>507</v>
      </c>
      <c r="H112" s="105" t="s">
        <v>515</v>
      </c>
      <c r="I112" s="135"/>
      <c r="J112" s="40" t="s">
        <v>448</v>
      </c>
      <c r="K112" s="45">
        <v>71</v>
      </c>
      <c r="L112" s="45">
        <v>10047400547</v>
      </c>
      <c r="M112" s="47" t="s">
        <v>147</v>
      </c>
      <c r="N112" s="47" t="s">
        <v>506</v>
      </c>
      <c r="O112" s="45" t="s">
        <v>507</v>
      </c>
      <c r="P112" s="127"/>
      <c r="Q112" s="180"/>
      <c r="R112" s="49"/>
      <c r="S112" s="45">
        <v>52</v>
      </c>
      <c r="T112" s="45">
        <v>10047248377</v>
      </c>
      <c r="U112" s="6" t="s">
        <v>170</v>
      </c>
      <c r="V112" s="6" t="s">
        <v>20</v>
      </c>
      <c r="W112" s="45" t="s">
        <v>507</v>
      </c>
    </row>
    <row r="113" spans="1:23">
      <c r="A113" s="139">
        <v>3</v>
      </c>
      <c r="B113" s="40"/>
      <c r="C113" s="45">
        <v>53</v>
      </c>
      <c r="D113" s="45">
        <v>10048001139</v>
      </c>
      <c r="E113" s="6" t="s">
        <v>193</v>
      </c>
      <c r="F113" s="6" t="s">
        <v>20</v>
      </c>
      <c r="G113" s="45" t="s">
        <v>507</v>
      </c>
      <c r="H113" s="105" t="s">
        <v>515</v>
      </c>
      <c r="I113" s="135"/>
      <c r="J113" s="40"/>
      <c r="K113" s="45">
        <v>74</v>
      </c>
      <c r="L113" s="45">
        <v>10086057875</v>
      </c>
      <c r="M113" s="47" t="s">
        <v>144</v>
      </c>
      <c r="N113" s="47" t="s">
        <v>506</v>
      </c>
      <c r="O113" s="45" t="s">
        <v>507</v>
      </c>
      <c r="P113" s="127"/>
      <c r="Q113" s="180"/>
      <c r="R113" s="49"/>
      <c r="S113" s="45">
        <v>53</v>
      </c>
      <c r="T113" s="45">
        <v>10048001139</v>
      </c>
      <c r="U113" s="6" t="s">
        <v>193</v>
      </c>
      <c r="V113" s="6" t="s">
        <v>20</v>
      </c>
      <c r="W113" s="45" t="s">
        <v>507</v>
      </c>
    </row>
    <row r="114" spans="1:23" ht="16.5" thickBot="1">
      <c r="A114" s="140">
        <v>3</v>
      </c>
      <c r="B114" s="99"/>
      <c r="C114" s="100">
        <v>55</v>
      </c>
      <c r="D114" s="100">
        <v>10106744541</v>
      </c>
      <c r="E114" s="102" t="s">
        <v>190</v>
      </c>
      <c r="F114" s="102" t="s">
        <v>20</v>
      </c>
      <c r="G114" s="100" t="s">
        <v>507</v>
      </c>
      <c r="H114" s="106" t="s">
        <v>515</v>
      </c>
      <c r="I114" s="136"/>
      <c r="J114" s="99"/>
      <c r="K114" s="100">
        <v>78</v>
      </c>
      <c r="L114" s="100">
        <v>10046480562</v>
      </c>
      <c r="M114" s="101" t="s">
        <v>156</v>
      </c>
      <c r="N114" s="47" t="s">
        <v>506</v>
      </c>
      <c r="O114" s="100" t="s">
        <v>507</v>
      </c>
      <c r="P114" s="128"/>
      <c r="Q114" s="181"/>
      <c r="R114" s="149"/>
      <c r="S114" s="100">
        <v>55</v>
      </c>
      <c r="T114" s="100">
        <v>10106744541</v>
      </c>
      <c r="U114" s="102" t="s">
        <v>190</v>
      </c>
      <c r="V114" s="102" t="s">
        <v>20</v>
      </c>
      <c r="W114" s="100" t="s">
        <v>507</v>
      </c>
    </row>
    <row r="115" spans="1:23">
      <c r="A115" s="138">
        <v>4</v>
      </c>
      <c r="B115" s="107"/>
      <c r="C115" s="97">
        <v>72</v>
      </c>
      <c r="D115" s="97">
        <v>10047168454</v>
      </c>
      <c r="E115" s="108" t="s">
        <v>159</v>
      </c>
      <c r="F115" s="108" t="s">
        <v>512</v>
      </c>
      <c r="G115" s="97" t="s">
        <v>507</v>
      </c>
      <c r="H115" s="104" t="s">
        <v>517</v>
      </c>
      <c r="I115" s="131" t="s">
        <v>462</v>
      </c>
      <c r="J115" s="103"/>
      <c r="K115" s="97">
        <v>56</v>
      </c>
      <c r="L115" s="97">
        <v>10047201392</v>
      </c>
      <c r="M115" s="98" t="s">
        <v>150</v>
      </c>
      <c r="N115" s="98" t="s">
        <v>510</v>
      </c>
      <c r="O115" s="97" t="s">
        <v>507</v>
      </c>
      <c r="P115" s="126" t="s">
        <v>518</v>
      </c>
      <c r="Q115" s="179">
        <v>4</v>
      </c>
      <c r="R115" s="148"/>
      <c r="S115" s="97">
        <v>72</v>
      </c>
      <c r="T115" s="97">
        <v>10047168454</v>
      </c>
      <c r="U115" s="108" t="s">
        <v>159</v>
      </c>
      <c r="V115" s="108" t="s">
        <v>512</v>
      </c>
      <c r="W115" s="97" t="s">
        <v>507</v>
      </c>
    </row>
    <row r="116" spans="1:23">
      <c r="A116" s="139">
        <v>4</v>
      </c>
      <c r="B116" s="40"/>
      <c r="C116" s="45">
        <v>75</v>
      </c>
      <c r="D116" s="45">
        <v>10093319539</v>
      </c>
      <c r="E116" s="47" t="s">
        <v>172</v>
      </c>
      <c r="F116" s="47" t="s">
        <v>514</v>
      </c>
      <c r="G116" s="45" t="s">
        <v>507</v>
      </c>
      <c r="H116" s="105" t="s">
        <v>517</v>
      </c>
      <c r="I116" s="129"/>
      <c r="J116" s="40" t="s">
        <v>460</v>
      </c>
      <c r="K116" s="45">
        <v>57</v>
      </c>
      <c r="L116" s="45">
        <v>10047235647</v>
      </c>
      <c r="M116" s="6" t="s">
        <v>175</v>
      </c>
      <c r="N116" s="6" t="s">
        <v>510</v>
      </c>
      <c r="O116" s="45" t="s">
        <v>507</v>
      </c>
      <c r="P116" s="127"/>
      <c r="Q116" s="180"/>
      <c r="R116" s="49"/>
      <c r="S116" s="45">
        <v>75</v>
      </c>
      <c r="T116" s="45">
        <v>10093319539</v>
      </c>
      <c r="U116" s="47" t="s">
        <v>172</v>
      </c>
      <c r="V116" s="47" t="s">
        <v>514</v>
      </c>
      <c r="W116" s="45" t="s">
        <v>507</v>
      </c>
    </row>
    <row r="117" spans="1:23">
      <c r="A117" s="139">
        <v>4</v>
      </c>
      <c r="B117" s="40"/>
      <c r="C117" s="45">
        <v>76</v>
      </c>
      <c r="D117" s="45">
        <v>10047362050</v>
      </c>
      <c r="E117" s="47" t="s">
        <v>166</v>
      </c>
      <c r="F117" s="47" t="s">
        <v>514</v>
      </c>
      <c r="G117" s="45" t="s">
        <v>507</v>
      </c>
      <c r="H117" s="105" t="s">
        <v>517</v>
      </c>
      <c r="I117" s="129"/>
      <c r="J117" s="40"/>
      <c r="K117" s="45">
        <v>61</v>
      </c>
      <c r="L117" s="45">
        <v>10118426775</v>
      </c>
      <c r="M117" s="6" t="s">
        <v>181</v>
      </c>
      <c r="N117" s="6" t="s">
        <v>510</v>
      </c>
      <c r="O117" s="45" t="s">
        <v>507</v>
      </c>
      <c r="P117" s="127"/>
      <c r="Q117" s="180"/>
      <c r="R117" s="49"/>
      <c r="S117" s="45">
        <v>76</v>
      </c>
      <c r="T117" s="45">
        <v>10047362050</v>
      </c>
      <c r="U117" s="47" t="s">
        <v>166</v>
      </c>
      <c r="V117" s="47" t="s">
        <v>514</v>
      </c>
      <c r="W117" s="45" t="s">
        <v>507</v>
      </c>
    </row>
    <row r="118" spans="1:23" ht="16.5" thickBot="1">
      <c r="A118" s="140">
        <v>4</v>
      </c>
      <c r="B118" s="99"/>
      <c r="C118" s="100">
        <v>77</v>
      </c>
      <c r="D118" s="100">
        <v>10047263434</v>
      </c>
      <c r="E118" s="101" t="s">
        <v>398</v>
      </c>
      <c r="F118" s="101" t="s">
        <v>514</v>
      </c>
      <c r="G118" s="100" t="s">
        <v>507</v>
      </c>
      <c r="H118" s="106" t="s">
        <v>517</v>
      </c>
      <c r="I118" s="130"/>
      <c r="J118" s="99"/>
      <c r="K118" s="100">
        <v>62</v>
      </c>
      <c r="L118" s="100">
        <v>10059931735</v>
      </c>
      <c r="M118" s="102" t="s">
        <v>178</v>
      </c>
      <c r="N118" s="102" t="s">
        <v>510</v>
      </c>
      <c r="O118" s="100" t="s">
        <v>507</v>
      </c>
      <c r="P118" s="128"/>
      <c r="Q118" s="181"/>
      <c r="R118" s="149"/>
      <c r="S118" s="100">
        <v>77</v>
      </c>
      <c r="T118" s="100">
        <v>10047263434</v>
      </c>
      <c r="U118" s="101" t="s">
        <v>398</v>
      </c>
      <c r="V118" s="101" t="s">
        <v>514</v>
      </c>
      <c r="W118" s="100" t="s">
        <v>507</v>
      </c>
    </row>
    <row r="119" spans="1:23">
      <c r="A119" s="138">
        <v>5</v>
      </c>
      <c r="B119" s="107"/>
      <c r="C119" s="97">
        <v>64</v>
      </c>
      <c r="D119" s="97">
        <v>10047318604</v>
      </c>
      <c r="E119" s="98" t="s">
        <v>196</v>
      </c>
      <c r="F119" s="98" t="s">
        <v>163</v>
      </c>
      <c r="G119" s="97" t="s">
        <v>507</v>
      </c>
      <c r="H119" s="104" t="s">
        <v>519</v>
      </c>
      <c r="I119" s="93"/>
      <c r="J119" s="93"/>
      <c r="K119" s="93"/>
      <c r="L119" s="93"/>
      <c r="M119" s="93"/>
      <c r="N119" s="93"/>
      <c r="O119" s="93"/>
      <c r="Q119" s="179">
        <v>5</v>
      </c>
      <c r="R119" s="148"/>
      <c r="S119" s="97">
        <v>64</v>
      </c>
      <c r="T119" s="97">
        <v>10047318604</v>
      </c>
      <c r="U119" s="98" t="s">
        <v>196</v>
      </c>
      <c r="V119" s="98" t="s">
        <v>163</v>
      </c>
      <c r="W119" s="97" t="s">
        <v>507</v>
      </c>
    </row>
    <row r="120" spans="1:23">
      <c r="A120" s="139">
        <v>5</v>
      </c>
      <c r="B120" s="40"/>
      <c r="C120" s="45">
        <v>65</v>
      </c>
      <c r="D120" s="45">
        <v>10084848106</v>
      </c>
      <c r="E120" s="6" t="s">
        <v>162</v>
      </c>
      <c r="F120" s="6" t="s">
        <v>163</v>
      </c>
      <c r="G120" s="45" t="s">
        <v>507</v>
      </c>
      <c r="H120" s="105" t="s">
        <v>519</v>
      </c>
      <c r="I120" s="93"/>
      <c r="J120" s="93"/>
      <c r="K120" s="93"/>
      <c r="L120" s="93"/>
      <c r="M120" s="93"/>
      <c r="N120" s="93"/>
      <c r="O120" s="93"/>
      <c r="Q120" s="180"/>
      <c r="R120" s="49"/>
      <c r="S120" s="45">
        <v>65</v>
      </c>
      <c r="T120" s="45">
        <v>10084848106</v>
      </c>
      <c r="U120" s="6" t="s">
        <v>162</v>
      </c>
      <c r="V120" s="6" t="s">
        <v>163</v>
      </c>
      <c r="W120" s="45" t="s">
        <v>507</v>
      </c>
    </row>
    <row r="121" spans="1:23">
      <c r="A121" s="139">
        <v>5</v>
      </c>
      <c r="B121" s="40"/>
      <c r="C121" s="45">
        <v>66</v>
      </c>
      <c r="D121" s="45">
        <v>10047319109</v>
      </c>
      <c r="E121" s="6" t="s">
        <v>397</v>
      </c>
      <c r="F121" s="6" t="s">
        <v>163</v>
      </c>
      <c r="G121" s="45" t="s">
        <v>507</v>
      </c>
      <c r="H121" s="105" t="s">
        <v>519</v>
      </c>
      <c r="I121" s="93"/>
      <c r="J121" s="93"/>
      <c r="K121" s="93"/>
      <c r="L121" s="93"/>
      <c r="M121" s="93"/>
      <c r="N121" s="93"/>
      <c r="O121" s="93"/>
      <c r="Q121" s="180"/>
      <c r="R121" s="49"/>
      <c r="S121" s="45">
        <v>66</v>
      </c>
      <c r="T121" s="45">
        <v>10047319109</v>
      </c>
      <c r="U121" s="6" t="s">
        <v>397</v>
      </c>
      <c r="V121" s="6" t="s">
        <v>163</v>
      </c>
      <c r="W121" s="45" t="s">
        <v>507</v>
      </c>
    </row>
    <row r="122" spans="1:23" ht="16.5" thickBot="1">
      <c r="A122" s="140">
        <v>5</v>
      </c>
      <c r="B122" s="99"/>
      <c r="C122" s="100">
        <v>67</v>
      </c>
      <c r="D122" s="100">
        <v>10082677326</v>
      </c>
      <c r="E122" s="102" t="s">
        <v>395</v>
      </c>
      <c r="F122" s="102" t="s">
        <v>163</v>
      </c>
      <c r="G122" s="100" t="s">
        <v>507</v>
      </c>
      <c r="H122" s="106" t="s">
        <v>519</v>
      </c>
      <c r="I122" s="93"/>
      <c r="J122" s="93"/>
      <c r="K122" s="93"/>
      <c r="L122" s="93"/>
      <c r="M122" s="93"/>
      <c r="N122" s="93"/>
      <c r="O122" s="93"/>
      <c r="Q122" s="181"/>
      <c r="R122" s="149"/>
      <c r="S122" s="100">
        <v>67</v>
      </c>
      <c r="T122" s="100">
        <v>10082677326</v>
      </c>
      <c r="U122" s="102" t="s">
        <v>395</v>
      </c>
      <c r="V122" s="102" t="s">
        <v>163</v>
      </c>
      <c r="W122" s="100" t="s">
        <v>507</v>
      </c>
    </row>
    <row r="123" spans="1:23">
      <c r="A123" s="138">
        <v>6</v>
      </c>
      <c r="B123" s="107"/>
      <c r="C123" s="97">
        <v>58</v>
      </c>
      <c r="D123" s="97">
        <v>10047287783</v>
      </c>
      <c r="E123" s="98" t="s">
        <v>184</v>
      </c>
      <c r="F123" s="98" t="s">
        <v>520</v>
      </c>
      <c r="G123" s="97" t="s">
        <v>507</v>
      </c>
      <c r="H123" s="104" t="s">
        <v>521</v>
      </c>
      <c r="I123" s="93"/>
      <c r="J123" s="93"/>
      <c r="K123" s="93"/>
      <c r="L123" s="93"/>
      <c r="M123" s="93"/>
      <c r="N123" s="93"/>
      <c r="O123" s="93"/>
      <c r="Q123" s="179">
        <v>6</v>
      </c>
      <c r="R123" s="148"/>
      <c r="S123" s="97">
        <v>58</v>
      </c>
      <c r="T123" s="97">
        <v>10047287783</v>
      </c>
      <c r="U123" s="98" t="s">
        <v>184</v>
      </c>
      <c r="V123" s="98" t="s">
        <v>520</v>
      </c>
      <c r="W123" s="97" t="s">
        <v>507</v>
      </c>
    </row>
    <row r="124" spans="1:23">
      <c r="A124" s="139">
        <v>6</v>
      </c>
      <c r="B124" s="40"/>
      <c r="C124" s="45">
        <v>59</v>
      </c>
      <c r="D124" s="45">
        <v>10047329314</v>
      </c>
      <c r="E124" s="6" t="s">
        <v>187</v>
      </c>
      <c r="F124" s="6" t="s">
        <v>520</v>
      </c>
      <c r="G124" s="45" t="s">
        <v>507</v>
      </c>
      <c r="H124" s="105" t="s">
        <v>521</v>
      </c>
      <c r="I124" s="93"/>
      <c r="J124" s="93"/>
      <c r="K124" s="93"/>
      <c r="L124" s="93"/>
      <c r="M124" s="93"/>
      <c r="N124" s="93"/>
      <c r="O124" s="93"/>
      <c r="Q124" s="180"/>
      <c r="R124" s="49"/>
      <c r="S124" s="45">
        <v>59</v>
      </c>
      <c r="T124" s="45">
        <v>10047329314</v>
      </c>
      <c r="U124" s="6" t="s">
        <v>187</v>
      </c>
      <c r="V124" s="6" t="s">
        <v>520</v>
      </c>
      <c r="W124" s="45" t="s">
        <v>507</v>
      </c>
    </row>
    <row r="125" spans="1:23">
      <c r="A125" s="139">
        <v>6</v>
      </c>
      <c r="B125" s="40"/>
      <c r="C125" s="45">
        <v>60</v>
      </c>
      <c r="D125" s="45">
        <v>10047364979</v>
      </c>
      <c r="E125" s="6" t="s">
        <v>168</v>
      </c>
      <c r="F125" s="6" t="s">
        <v>520</v>
      </c>
      <c r="G125" s="45" t="s">
        <v>507</v>
      </c>
      <c r="H125" s="105" t="s">
        <v>521</v>
      </c>
      <c r="I125" s="93"/>
      <c r="J125" s="93"/>
      <c r="K125" s="93"/>
      <c r="L125" s="93"/>
      <c r="M125" s="93"/>
      <c r="N125" s="93"/>
      <c r="O125" s="93"/>
      <c r="Q125" s="180"/>
      <c r="R125" s="49"/>
      <c r="S125" s="45">
        <v>60</v>
      </c>
      <c r="T125" s="45">
        <v>10047364979</v>
      </c>
      <c r="U125" s="6" t="s">
        <v>168</v>
      </c>
      <c r="V125" s="6" t="s">
        <v>520</v>
      </c>
      <c r="W125" s="45" t="s">
        <v>507</v>
      </c>
    </row>
    <row r="126" spans="1:23" ht="16.5" thickBot="1">
      <c r="A126" s="140">
        <v>6</v>
      </c>
      <c r="B126" s="99"/>
      <c r="C126" s="100">
        <v>63</v>
      </c>
      <c r="D126" s="100">
        <v>10047440862</v>
      </c>
      <c r="E126" s="102" t="s">
        <v>202</v>
      </c>
      <c r="F126" s="102" t="s">
        <v>520</v>
      </c>
      <c r="G126" s="100" t="s">
        <v>507</v>
      </c>
      <c r="H126" s="106" t="s">
        <v>521</v>
      </c>
      <c r="I126" s="93"/>
      <c r="J126" s="93"/>
      <c r="K126" s="93"/>
      <c r="L126" s="93"/>
      <c r="M126" s="93"/>
      <c r="N126" s="93"/>
      <c r="O126" s="93"/>
      <c r="Q126" s="181"/>
      <c r="R126" s="149"/>
      <c r="S126" s="100">
        <v>63</v>
      </c>
      <c r="T126" s="100">
        <v>10047440862</v>
      </c>
      <c r="U126" s="102" t="s">
        <v>202</v>
      </c>
      <c r="V126" s="102" t="s">
        <v>520</v>
      </c>
      <c r="W126" s="100" t="s">
        <v>507</v>
      </c>
    </row>
  </sheetData>
  <mergeCells count="37">
    <mergeCell ref="A1:H1"/>
    <mergeCell ref="A2:H2"/>
    <mergeCell ref="A3:H3"/>
    <mergeCell ref="A5:H5"/>
    <mergeCell ref="A7:H7"/>
    <mergeCell ref="I1:P1"/>
    <mergeCell ref="I2:P2"/>
    <mergeCell ref="I3:P3"/>
    <mergeCell ref="I5:P5"/>
    <mergeCell ref="I7:P7"/>
    <mergeCell ref="Q1:W1"/>
    <mergeCell ref="Q2:W2"/>
    <mergeCell ref="Q3:W3"/>
    <mergeCell ref="Q5:W5"/>
    <mergeCell ref="Q7:W7"/>
    <mergeCell ref="Q33:Q36"/>
    <mergeCell ref="Q37:Q40"/>
    <mergeCell ref="Q41:Q44"/>
    <mergeCell ref="Q10:Q14"/>
    <mergeCell ref="Q79:Q82"/>
    <mergeCell ref="Q64:Q67"/>
    <mergeCell ref="Q68:Q71"/>
    <mergeCell ref="Q72:Q75"/>
    <mergeCell ref="Q60:Q63"/>
    <mergeCell ref="Q56:Q59"/>
    <mergeCell ref="Q52:Q55"/>
    <mergeCell ref="Q48:Q51"/>
    <mergeCell ref="Q123:Q126"/>
    <mergeCell ref="Q83:Q86"/>
    <mergeCell ref="Q87:Q90"/>
    <mergeCell ref="Q91:Q94"/>
    <mergeCell ref="Q103:Q106"/>
    <mergeCell ref="Q107:Q110"/>
    <mergeCell ref="Q111:Q114"/>
    <mergeCell ref="Q115:Q118"/>
    <mergeCell ref="Q95:Q99"/>
    <mergeCell ref="Q119:Q122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144"/>
  <sheetViews>
    <sheetView topLeftCell="A113" workbookViewId="0">
      <selection activeCell="C131" sqref="C131:E144"/>
    </sheetView>
  </sheetViews>
  <sheetFormatPr defaultColWidth="11" defaultRowHeight="15.75"/>
  <cols>
    <col min="1" max="1" width="4.125" customWidth="1"/>
    <col min="2" max="2" width="6.875" customWidth="1"/>
    <col min="3" max="3" width="12.375" customWidth="1"/>
    <col min="4" max="4" width="22.375" customWidth="1"/>
    <col min="5" max="5" width="18.625" customWidth="1"/>
    <col min="6" max="6" width="7.125" customWidth="1"/>
  </cols>
  <sheetData>
    <row r="1" spans="1:11" ht="21">
      <c r="A1" s="182" t="s">
        <v>522</v>
      </c>
      <c r="B1" s="183"/>
      <c r="C1" s="183"/>
      <c r="D1" s="183"/>
      <c r="E1" s="183"/>
      <c r="F1" s="183"/>
      <c r="G1" s="183"/>
      <c r="H1" s="93"/>
      <c r="I1" s="93"/>
      <c r="J1" s="93"/>
      <c r="K1" s="93"/>
    </row>
    <row r="2" spans="1:11">
      <c r="A2" s="183" t="s">
        <v>523</v>
      </c>
      <c r="B2" s="183"/>
      <c r="C2" s="183"/>
      <c r="D2" s="183"/>
      <c r="E2" s="183"/>
      <c r="F2" s="183"/>
      <c r="G2" s="183"/>
      <c r="H2" s="93"/>
      <c r="I2" s="93"/>
      <c r="J2" s="93"/>
      <c r="K2" s="93"/>
    </row>
    <row r="3" spans="1:11">
      <c r="A3" s="183" t="s">
        <v>524</v>
      </c>
      <c r="B3" s="183"/>
      <c r="C3" s="183"/>
      <c r="D3" s="183"/>
      <c r="E3" s="183"/>
      <c r="F3" s="183"/>
      <c r="G3" s="183"/>
      <c r="H3" s="93"/>
      <c r="I3" s="93"/>
      <c r="J3" s="93"/>
      <c r="K3" s="93"/>
    </row>
    <row r="4" spans="1:11">
      <c r="A4" s="93" t="s">
        <v>525</v>
      </c>
      <c r="B4" s="93"/>
      <c r="C4" s="93"/>
      <c r="D4" s="93"/>
      <c r="E4" s="93"/>
      <c r="F4" s="93"/>
      <c r="G4" s="93"/>
      <c r="H4" s="93"/>
      <c r="I4" s="93"/>
      <c r="J4" s="93"/>
      <c r="K4" s="93"/>
    </row>
    <row r="6" spans="1:11">
      <c r="A6" s="3" t="s">
        <v>526</v>
      </c>
      <c r="B6" s="3" t="s">
        <v>527</v>
      </c>
      <c r="C6" s="3" t="s">
        <v>12</v>
      </c>
      <c r="D6" s="3" t="s">
        <v>528</v>
      </c>
      <c r="E6" s="3" t="s">
        <v>529</v>
      </c>
      <c r="F6" s="3" t="s">
        <v>416</v>
      </c>
      <c r="G6" s="3" t="s">
        <v>530</v>
      </c>
      <c r="H6" s="93"/>
      <c r="I6" s="93"/>
      <c r="J6" s="93"/>
      <c r="K6" s="93"/>
    </row>
    <row r="7" spans="1:11" ht="16.5" thickBot="1">
      <c r="A7" s="4" t="s">
        <v>18</v>
      </c>
      <c r="B7" s="4" t="s">
        <v>531</v>
      </c>
      <c r="C7" s="4" t="s">
        <v>12</v>
      </c>
      <c r="D7" s="4" t="s">
        <v>532</v>
      </c>
      <c r="E7" s="4" t="s">
        <v>14</v>
      </c>
      <c r="F7" s="4" t="s">
        <v>533</v>
      </c>
      <c r="G7" s="4" t="s">
        <v>444</v>
      </c>
      <c r="H7" s="5" t="s">
        <v>534</v>
      </c>
      <c r="I7" s="5" t="s">
        <v>535</v>
      </c>
      <c r="J7" s="5" t="s">
        <v>536</v>
      </c>
      <c r="K7" s="5" t="s">
        <v>537</v>
      </c>
    </row>
    <row r="8" spans="1:11" ht="16.5" thickTop="1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</row>
    <row r="9" spans="1:11">
      <c r="A9" s="3"/>
      <c r="B9" s="93"/>
      <c r="C9" s="6">
        <v>10047254845</v>
      </c>
      <c r="D9" s="6" t="s">
        <v>23</v>
      </c>
      <c r="E9" s="6" t="s">
        <v>20</v>
      </c>
      <c r="F9" s="6">
        <v>2002</v>
      </c>
      <c r="G9" s="6" t="s">
        <v>406</v>
      </c>
      <c r="H9" s="6"/>
      <c r="I9" s="6"/>
      <c r="J9" s="6"/>
      <c r="K9" s="6"/>
    </row>
    <row r="10" spans="1:11">
      <c r="A10" s="3"/>
      <c r="B10" s="93"/>
      <c r="C10" s="6">
        <v>10047208365</v>
      </c>
      <c r="D10" s="6" t="s">
        <v>19</v>
      </c>
      <c r="E10" s="6" t="s">
        <v>20</v>
      </c>
      <c r="F10" s="6">
        <v>2002</v>
      </c>
      <c r="G10" s="6" t="s">
        <v>406</v>
      </c>
      <c r="H10" s="6"/>
      <c r="I10" s="6"/>
      <c r="J10" s="6"/>
      <c r="K10" s="6"/>
    </row>
    <row r="11" spans="1:11">
      <c r="A11" s="3"/>
      <c r="B11" s="93"/>
      <c r="C11" s="6">
        <v>10004738937</v>
      </c>
      <c r="D11" s="6" t="s">
        <v>26</v>
      </c>
      <c r="E11" s="6" t="s">
        <v>20</v>
      </c>
      <c r="F11" s="6">
        <v>1986</v>
      </c>
      <c r="G11" s="6" t="s">
        <v>406</v>
      </c>
      <c r="H11" s="6"/>
      <c r="I11" s="6"/>
      <c r="J11" s="6"/>
      <c r="K11" s="6"/>
    </row>
    <row r="12" spans="1:11">
      <c r="A12" s="3"/>
      <c r="B12" s="93"/>
      <c r="C12" s="6">
        <v>10047417725</v>
      </c>
      <c r="D12" s="6" t="s">
        <v>538</v>
      </c>
      <c r="E12" s="6" t="s">
        <v>539</v>
      </c>
      <c r="F12" s="6">
        <v>2002</v>
      </c>
      <c r="G12" s="6" t="s">
        <v>406</v>
      </c>
      <c r="H12" s="6"/>
      <c r="I12" s="6"/>
      <c r="J12" s="6"/>
      <c r="K12" s="6"/>
    </row>
    <row r="13" spans="1:11">
      <c r="A13" s="3"/>
      <c r="B13" s="93"/>
      <c r="C13" s="6">
        <v>10090732366</v>
      </c>
      <c r="D13" s="6" t="s">
        <v>28</v>
      </c>
      <c r="E13" s="6" t="s">
        <v>29</v>
      </c>
      <c r="F13" s="6">
        <v>2002</v>
      </c>
      <c r="G13" s="6" t="s">
        <v>406</v>
      </c>
      <c r="H13" s="6"/>
      <c r="I13" s="6"/>
      <c r="J13" s="6"/>
      <c r="K13" s="6"/>
    </row>
    <row r="14" spans="1:11">
      <c r="A14" s="3"/>
      <c r="B14" s="93"/>
      <c r="C14" s="93">
        <f>COUNT(C9:C13)</f>
        <v>5</v>
      </c>
      <c r="D14" s="93"/>
      <c r="E14" s="93"/>
      <c r="F14" s="93"/>
      <c r="G14" s="93"/>
      <c r="H14" s="93"/>
      <c r="I14" s="93"/>
      <c r="J14" s="93"/>
      <c r="K14" s="93"/>
    </row>
    <row r="15" spans="1:11">
      <c r="A15" s="3"/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1">
      <c r="A16" s="3"/>
      <c r="B16" s="93"/>
      <c r="C16" s="6">
        <v>10047208769</v>
      </c>
      <c r="D16" s="6" t="s">
        <v>540</v>
      </c>
      <c r="E16" s="6" t="s">
        <v>20</v>
      </c>
      <c r="F16" s="6">
        <v>2003</v>
      </c>
      <c r="G16" s="6" t="s">
        <v>401</v>
      </c>
      <c r="H16" s="6"/>
      <c r="I16" s="6"/>
      <c r="J16" s="6"/>
      <c r="K16" s="6"/>
    </row>
    <row r="17" spans="1:11">
      <c r="A17" s="3"/>
      <c r="B17" s="93"/>
      <c r="C17" s="6">
        <v>10047448643</v>
      </c>
      <c r="D17" s="6" t="s">
        <v>541</v>
      </c>
      <c r="E17" s="6" t="s">
        <v>52</v>
      </c>
      <c r="F17" s="6">
        <v>2004</v>
      </c>
      <c r="G17" s="6" t="s">
        <v>401</v>
      </c>
      <c r="H17" s="6"/>
      <c r="I17" s="6"/>
      <c r="J17" s="6"/>
      <c r="K17" s="6"/>
    </row>
    <row r="18" spans="1:11">
      <c r="A18" s="3"/>
      <c r="B18" s="93"/>
      <c r="C18" s="6">
        <v>10047403981</v>
      </c>
      <c r="D18" s="6" t="s">
        <v>542</v>
      </c>
      <c r="E18" s="6" t="s">
        <v>29</v>
      </c>
      <c r="F18" s="6">
        <v>2003</v>
      </c>
      <c r="G18" s="6" t="s">
        <v>401</v>
      </c>
      <c r="H18" s="6"/>
      <c r="I18" s="6"/>
      <c r="J18" s="6"/>
      <c r="K18" s="6"/>
    </row>
    <row r="19" spans="1:11">
      <c r="A19" s="3"/>
      <c r="B19" s="93"/>
      <c r="C19" s="6">
        <v>10047279804</v>
      </c>
      <c r="D19" s="6" t="s">
        <v>543</v>
      </c>
      <c r="E19" s="6" t="s">
        <v>286</v>
      </c>
      <c r="F19" s="6">
        <v>2003</v>
      </c>
      <c r="G19" s="6" t="s">
        <v>401</v>
      </c>
      <c r="H19" s="6"/>
      <c r="I19" s="6"/>
      <c r="J19" s="6"/>
      <c r="K19" s="6"/>
    </row>
    <row r="20" spans="1:11">
      <c r="A20" s="3"/>
      <c r="B20" s="93"/>
      <c r="C20" s="6">
        <v>10047309914</v>
      </c>
      <c r="D20" s="6" t="s">
        <v>544</v>
      </c>
      <c r="E20" s="6" t="s">
        <v>47</v>
      </c>
      <c r="F20" s="6">
        <v>2004</v>
      </c>
      <c r="G20" s="6" t="s">
        <v>401</v>
      </c>
      <c r="H20" s="6"/>
      <c r="I20" s="6"/>
      <c r="J20" s="6"/>
      <c r="K20" s="6"/>
    </row>
    <row r="21" spans="1:11" ht="14.1" customHeight="1">
      <c r="A21" s="3"/>
      <c r="B21" s="93"/>
      <c r="C21" s="6">
        <v>10084925096</v>
      </c>
      <c r="D21" s="6" t="s">
        <v>545</v>
      </c>
      <c r="E21" s="6" t="s">
        <v>47</v>
      </c>
      <c r="F21" s="6">
        <v>2004</v>
      </c>
      <c r="G21" s="6" t="s">
        <v>401</v>
      </c>
      <c r="H21" s="6"/>
      <c r="I21" s="6"/>
      <c r="J21" s="6"/>
      <c r="K21" s="6"/>
    </row>
    <row r="22" spans="1:11" ht="14.1" customHeight="1">
      <c r="A22" s="3"/>
      <c r="B22" s="93"/>
      <c r="C22" s="93">
        <f>COUNT(C16:C21)</f>
        <v>6</v>
      </c>
      <c r="D22" s="93"/>
      <c r="E22" s="93"/>
      <c r="F22" s="93"/>
      <c r="G22" s="93"/>
      <c r="H22" s="93"/>
      <c r="I22" s="93"/>
      <c r="J22" s="93"/>
      <c r="K22" s="93"/>
    </row>
    <row r="23" spans="1:11" ht="14.1" customHeight="1">
      <c r="A23" s="3"/>
      <c r="B23" s="93"/>
      <c r="C23" s="93"/>
      <c r="D23" s="93"/>
      <c r="E23" s="93"/>
      <c r="F23" s="93"/>
      <c r="G23" s="93"/>
      <c r="H23" s="93"/>
      <c r="I23" s="93"/>
      <c r="J23" s="93"/>
      <c r="K23" s="93"/>
    </row>
    <row r="24" spans="1:11">
      <c r="A24" s="3"/>
      <c r="B24" s="93"/>
      <c r="C24" s="6">
        <v>10115368548</v>
      </c>
      <c r="D24" s="6" t="s">
        <v>546</v>
      </c>
      <c r="E24" s="6" t="s">
        <v>81</v>
      </c>
      <c r="F24" s="6">
        <v>2006</v>
      </c>
      <c r="G24" s="6" t="s">
        <v>488</v>
      </c>
      <c r="H24" s="6"/>
      <c r="I24" s="6"/>
      <c r="J24" s="6"/>
      <c r="K24" s="6"/>
    </row>
    <row r="25" spans="1:11">
      <c r="A25" s="3"/>
      <c r="B25" s="93"/>
      <c r="C25" s="6">
        <v>10106263278</v>
      </c>
      <c r="D25" s="6" t="s">
        <v>547</v>
      </c>
      <c r="E25" s="6" t="s">
        <v>81</v>
      </c>
      <c r="F25" s="6">
        <v>2006</v>
      </c>
      <c r="G25" s="6" t="s">
        <v>488</v>
      </c>
      <c r="H25" s="6"/>
      <c r="I25" s="6"/>
      <c r="J25" s="6"/>
      <c r="K25" s="6"/>
    </row>
    <row r="26" spans="1:11">
      <c r="A26" s="3"/>
      <c r="B26" s="93"/>
      <c r="C26" s="6">
        <v>10092948212</v>
      </c>
      <c r="D26" s="6" t="s">
        <v>548</v>
      </c>
      <c r="E26" s="6" t="s">
        <v>81</v>
      </c>
      <c r="F26" s="6">
        <v>2006</v>
      </c>
      <c r="G26" s="6" t="s">
        <v>488</v>
      </c>
      <c r="H26" s="6"/>
      <c r="I26" s="6"/>
      <c r="J26" s="6"/>
      <c r="K26" s="6"/>
    </row>
    <row r="27" spans="1:11">
      <c r="A27" s="3"/>
      <c r="B27" s="93"/>
      <c r="C27" s="6">
        <v>10047362555</v>
      </c>
      <c r="D27" s="6" t="s">
        <v>549</v>
      </c>
      <c r="E27" s="6" t="s">
        <v>78</v>
      </c>
      <c r="F27" s="6">
        <v>2005</v>
      </c>
      <c r="G27" s="6" t="s">
        <v>488</v>
      </c>
      <c r="H27" s="6"/>
      <c r="I27" s="6"/>
      <c r="J27" s="6"/>
      <c r="K27" s="6"/>
    </row>
    <row r="28" spans="1:11">
      <c r="A28" s="3"/>
      <c r="B28" s="93"/>
      <c r="C28" s="6">
        <v>10047078326</v>
      </c>
      <c r="D28" s="6" t="s">
        <v>550</v>
      </c>
      <c r="E28" s="6" t="s">
        <v>52</v>
      </c>
      <c r="F28" s="6">
        <v>2005</v>
      </c>
      <c r="G28" s="6" t="s">
        <v>488</v>
      </c>
      <c r="H28" s="6"/>
      <c r="I28" s="6"/>
      <c r="J28" s="6"/>
      <c r="K28" s="6"/>
    </row>
    <row r="29" spans="1:11">
      <c r="A29" s="3"/>
      <c r="B29" s="93"/>
      <c r="C29" s="6">
        <v>10094164853</v>
      </c>
      <c r="D29" s="6" t="s">
        <v>551</v>
      </c>
      <c r="E29" s="6" t="s">
        <v>68</v>
      </c>
      <c r="F29" s="6">
        <v>2006</v>
      </c>
      <c r="G29" s="6" t="s">
        <v>488</v>
      </c>
      <c r="H29" s="6"/>
      <c r="I29" s="6"/>
      <c r="J29" s="6"/>
      <c r="K29" s="6"/>
    </row>
    <row r="30" spans="1:11">
      <c r="A30" s="3"/>
      <c r="B30" s="93"/>
      <c r="C30" s="6">
        <v>10047334667</v>
      </c>
      <c r="D30" s="6" t="s">
        <v>552</v>
      </c>
      <c r="E30" s="6" t="s">
        <v>84</v>
      </c>
      <c r="F30" s="6">
        <v>2005</v>
      </c>
      <c r="G30" s="6" t="s">
        <v>488</v>
      </c>
      <c r="H30" s="6"/>
      <c r="I30" s="6"/>
      <c r="J30" s="6"/>
      <c r="K30" s="6"/>
    </row>
    <row r="31" spans="1:11">
      <c r="A31" s="3"/>
      <c r="B31" s="93"/>
      <c r="C31" s="6">
        <v>10090877664</v>
      </c>
      <c r="D31" s="6" t="s">
        <v>553</v>
      </c>
      <c r="E31" s="6" t="s">
        <v>84</v>
      </c>
      <c r="F31" s="6">
        <v>2006</v>
      </c>
      <c r="G31" s="6" t="s">
        <v>488</v>
      </c>
      <c r="H31" s="6"/>
      <c r="I31" s="6"/>
      <c r="J31" s="6"/>
      <c r="K31" s="6"/>
    </row>
    <row r="32" spans="1:11">
      <c r="A32" s="3"/>
      <c r="B32" s="93"/>
      <c r="C32" s="6">
        <v>10047310217</v>
      </c>
      <c r="D32" s="6" t="s">
        <v>554</v>
      </c>
      <c r="E32" s="6" t="s">
        <v>47</v>
      </c>
      <c r="F32" s="6">
        <v>2005</v>
      </c>
      <c r="G32" s="6" t="s">
        <v>488</v>
      </c>
      <c r="H32" s="6"/>
      <c r="I32" s="6"/>
      <c r="J32" s="6"/>
      <c r="K32" s="6"/>
    </row>
    <row r="33" spans="1:11">
      <c r="A33" s="3"/>
      <c r="B33" s="93"/>
      <c r="C33" s="6">
        <v>10047388726</v>
      </c>
      <c r="D33" s="6" t="s">
        <v>555</v>
      </c>
      <c r="E33" s="6" t="s">
        <v>47</v>
      </c>
      <c r="F33" s="6">
        <v>2006</v>
      </c>
      <c r="G33" s="6" t="s">
        <v>488</v>
      </c>
      <c r="H33" s="6"/>
      <c r="I33" s="6"/>
      <c r="J33" s="6"/>
      <c r="K33" s="6"/>
    </row>
    <row r="34" spans="1:11">
      <c r="A34" s="3"/>
      <c r="B34" s="93"/>
      <c r="C34" s="6">
        <v>10097989784</v>
      </c>
      <c r="D34" s="6" t="s">
        <v>556</v>
      </c>
      <c r="E34" s="6" t="s">
        <v>47</v>
      </c>
      <c r="F34" s="6">
        <v>2006</v>
      </c>
      <c r="G34" s="6" t="s">
        <v>488</v>
      </c>
      <c r="H34" s="6"/>
      <c r="I34" s="6"/>
      <c r="J34" s="6"/>
      <c r="K34" s="6"/>
    </row>
    <row r="35" spans="1:11">
      <c r="A35" s="3"/>
      <c r="B35" s="93"/>
      <c r="C35" s="93">
        <f>COUNT(C24:C34)</f>
        <v>11</v>
      </c>
      <c r="D35" s="93"/>
      <c r="E35" s="93"/>
      <c r="F35" s="93"/>
      <c r="G35" s="93"/>
      <c r="H35" s="93"/>
      <c r="I35" s="93"/>
      <c r="J35" s="93"/>
      <c r="K35" s="93"/>
    </row>
    <row r="36" spans="1:11">
      <c r="A36" s="3"/>
      <c r="B36" s="93"/>
      <c r="C36" s="93"/>
      <c r="D36" s="93"/>
      <c r="E36" s="93"/>
      <c r="F36" s="93"/>
      <c r="G36" s="93"/>
      <c r="H36" s="93"/>
      <c r="I36" s="93"/>
      <c r="J36" s="93"/>
      <c r="K36" s="93"/>
    </row>
    <row r="37" spans="1:11">
      <c r="A37" s="3"/>
      <c r="B37" s="93"/>
      <c r="C37" s="6">
        <v>10092625785</v>
      </c>
      <c r="D37" s="6" t="s">
        <v>557</v>
      </c>
      <c r="E37" s="6" t="s">
        <v>68</v>
      </c>
      <c r="F37" s="6">
        <v>2007</v>
      </c>
      <c r="G37" s="6" t="s">
        <v>491</v>
      </c>
      <c r="H37" s="6"/>
      <c r="I37" s="6"/>
      <c r="J37" s="6"/>
      <c r="K37" s="6"/>
    </row>
    <row r="38" spans="1:11">
      <c r="A38" s="3"/>
      <c r="B38" s="93"/>
      <c r="C38" s="6">
        <v>10090732467</v>
      </c>
      <c r="D38" s="6" t="s">
        <v>558</v>
      </c>
      <c r="E38" s="6" t="s">
        <v>29</v>
      </c>
      <c r="F38" s="6">
        <v>2007</v>
      </c>
      <c r="G38" s="6" t="s">
        <v>491</v>
      </c>
      <c r="H38" s="6"/>
      <c r="I38" s="6"/>
      <c r="J38" s="6"/>
      <c r="K38" s="6"/>
    </row>
    <row r="39" spans="1:11">
      <c r="A39" s="3"/>
      <c r="B39" s="93"/>
      <c r="C39" s="6">
        <v>10047449754</v>
      </c>
      <c r="D39" s="6" t="s">
        <v>559</v>
      </c>
      <c r="E39" s="6" t="s">
        <v>84</v>
      </c>
      <c r="F39" s="6">
        <v>2007</v>
      </c>
      <c r="G39" s="6" t="s">
        <v>491</v>
      </c>
      <c r="H39" s="6"/>
      <c r="I39" s="6"/>
      <c r="J39" s="6"/>
      <c r="K39" s="6"/>
    </row>
    <row r="40" spans="1:11">
      <c r="A40" s="3"/>
      <c r="B40" s="93"/>
      <c r="C40" s="6">
        <v>10066429119</v>
      </c>
      <c r="D40" s="6" t="s">
        <v>560</v>
      </c>
      <c r="E40" s="6" t="s">
        <v>84</v>
      </c>
      <c r="F40" s="6">
        <v>2007</v>
      </c>
      <c r="G40" s="6" t="s">
        <v>491</v>
      </c>
      <c r="H40" s="6"/>
      <c r="I40" s="6"/>
      <c r="J40" s="6"/>
      <c r="K40" s="6"/>
    </row>
    <row r="41" spans="1:11">
      <c r="A41" s="3"/>
      <c r="B41" s="93"/>
      <c r="C41" s="6">
        <v>10072551031</v>
      </c>
      <c r="D41" s="6" t="s">
        <v>561</v>
      </c>
      <c r="E41" s="6" t="s">
        <v>47</v>
      </c>
      <c r="F41" s="6">
        <v>2007</v>
      </c>
      <c r="G41" s="6" t="s">
        <v>491</v>
      </c>
      <c r="H41" s="6"/>
      <c r="I41" s="6"/>
      <c r="J41" s="6"/>
      <c r="K41" s="6"/>
    </row>
    <row r="42" spans="1:11">
      <c r="A42" s="3"/>
      <c r="B42" s="93"/>
      <c r="C42" s="6">
        <v>10090352753</v>
      </c>
      <c r="D42" s="6" t="s">
        <v>562</v>
      </c>
      <c r="E42" s="6" t="s">
        <v>47</v>
      </c>
      <c r="F42" s="6">
        <v>2008</v>
      </c>
      <c r="G42" s="6" t="s">
        <v>491</v>
      </c>
      <c r="H42" s="6"/>
      <c r="I42" s="6"/>
      <c r="J42" s="6"/>
      <c r="K42" s="6"/>
    </row>
    <row r="43" spans="1:11">
      <c r="A43" s="3"/>
      <c r="B43" s="93"/>
      <c r="C43" s="93">
        <f>COUNT(C37:C42)</f>
        <v>6</v>
      </c>
      <c r="D43" s="93"/>
      <c r="E43" s="93"/>
      <c r="F43" s="93"/>
      <c r="G43" s="93"/>
      <c r="H43" s="93"/>
      <c r="I43" s="93"/>
      <c r="J43" s="93"/>
      <c r="K43" s="93"/>
    </row>
    <row r="44" spans="1:11">
      <c r="A44" s="3"/>
      <c r="B44" s="93"/>
      <c r="C44" s="93"/>
      <c r="D44" s="93"/>
      <c r="E44" s="93"/>
      <c r="F44" s="93"/>
      <c r="G44" s="93"/>
      <c r="H44" s="93"/>
      <c r="I44" s="93"/>
      <c r="J44" s="93"/>
      <c r="K44" s="93"/>
    </row>
    <row r="45" spans="1:11">
      <c r="A45" s="3"/>
      <c r="B45" s="93"/>
      <c r="C45" s="6">
        <v>10093144939</v>
      </c>
      <c r="D45" s="6" t="s">
        <v>563</v>
      </c>
      <c r="E45" s="6" t="s">
        <v>134</v>
      </c>
      <c r="F45" s="6">
        <v>2009</v>
      </c>
      <c r="G45" s="6" t="s">
        <v>503</v>
      </c>
      <c r="H45" s="6"/>
      <c r="I45" s="6"/>
      <c r="J45" s="6"/>
      <c r="K45" s="6"/>
    </row>
    <row r="46" spans="1:11">
      <c r="A46" s="3"/>
      <c r="B46" s="93"/>
      <c r="C46" s="6">
        <v>10112435714</v>
      </c>
      <c r="D46" s="6" t="s">
        <v>564</v>
      </c>
      <c r="E46" s="6" t="s">
        <v>68</v>
      </c>
      <c r="F46" s="6">
        <v>2009</v>
      </c>
      <c r="G46" s="6" t="s">
        <v>503</v>
      </c>
      <c r="H46" s="6"/>
      <c r="I46" s="6"/>
      <c r="J46" s="6"/>
      <c r="K46" s="6"/>
    </row>
    <row r="47" spans="1:11">
      <c r="A47" s="3"/>
      <c r="B47" s="93"/>
      <c r="C47" s="6">
        <v>10104973885</v>
      </c>
      <c r="D47" s="6" t="s">
        <v>565</v>
      </c>
      <c r="E47" s="6" t="s">
        <v>68</v>
      </c>
      <c r="F47" s="6">
        <v>2009</v>
      </c>
      <c r="G47" s="6" t="s">
        <v>503</v>
      </c>
      <c r="H47" s="6"/>
      <c r="I47" s="6"/>
      <c r="J47" s="6"/>
      <c r="K47" s="6"/>
    </row>
    <row r="48" spans="1:11">
      <c r="A48" s="3"/>
      <c r="B48" s="93"/>
      <c r="C48" s="93">
        <f>COUNT(C45:C47)</f>
        <v>3</v>
      </c>
      <c r="D48" s="93"/>
      <c r="E48" s="93"/>
      <c r="F48" s="93"/>
      <c r="G48" s="93"/>
      <c r="H48" s="93"/>
      <c r="I48" s="93"/>
      <c r="J48" s="93"/>
      <c r="K48" s="93"/>
    </row>
    <row r="49" spans="1:11">
      <c r="A49" s="3"/>
      <c r="B49" s="93"/>
      <c r="C49" s="93"/>
      <c r="D49" s="93"/>
      <c r="E49" s="93"/>
      <c r="F49" s="93"/>
      <c r="G49" s="93"/>
      <c r="H49" s="93"/>
      <c r="I49" s="93"/>
      <c r="J49" s="93"/>
      <c r="K49" s="93"/>
    </row>
    <row r="50" spans="1:11">
      <c r="A50" s="3"/>
      <c r="B50" s="93"/>
      <c r="C50" s="6">
        <v>10047431263</v>
      </c>
      <c r="D50" s="6" t="s">
        <v>566</v>
      </c>
      <c r="E50" s="6" t="s">
        <v>20</v>
      </c>
      <c r="F50" s="6">
        <v>2004</v>
      </c>
      <c r="G50" s="6" t="s">
        <v>507</v>
      </c>
      <c r="H50" s="6"/>
      <c r="I50" s="6"/>
      <c r="J50" s="6"/>
      <c r="K50" s="6"/>
    </row>
    <row r="51" spans="1:11">
      <c r="A51" s="3"/>
      <c r="B51" s="93"/>
      <c r="C51" s="6">
        <v>10047248377</v>
      </c>
      <c r="D51" s="6" t="s">
        <v>567</v>
      </c>
      <c r="E51" s="6" t="s">
        <v>20</v>
      </c>
      <c r="F51" s="6">
        <v>2003</v>
      </c>
      <c r="G51" s="6" t="s">
        <v>507</v>
      </c>
      <c r="H51" s="6"/>
      <c r="I51" s="6"/>
      <c r="J51" s="6"/>
      <c r="K51" s="6"/>
    </row>
    <row r="52" spans="1:11">
      <c r="A52" s="3"/>
      <c r="B52" s="93"/>
      <c r="C52" s="6">
        <v>10048001139</v>
      </c>
      <c r="D52" s="6" t="s">
        <v>568</v>
      </c>
      <c r="E52" s="6" t="s">
        <v>20</v>
      </c>
      <c r="F52" s="6">
        <v>2003</v>
      </c>
      <c r="G52" s="6" t="s">
        <v>507</v>
      </c>
      <c r="H52" s="6"/>
      <c r="I52" s="6"/>
      <c r="J52" s="6"/>
      <c r="K52" s="6"/>
    </row>
    <row r="53" spans="1:11">
      <c r="A53" s="3"/>
      <c r="B53" s="93"/>
      <c r="C53" s="6">
        <v>10046427416</v>
      </c>
      <c r="D53" s="6" t="s">
        <v>569</v>
      </c>
      <c r="E53" s="6" t="s">
        <v>20</v>
      </c>
      <c r="F53" s="6">
        <v>2004</v>
      </c>
      <c r="G53" s="6" t="s">
        <v>507</v>
      </c>
      <c r="H53" s="6"/>
      <c r="I53" s="6"/>
      <c r="J53" s="6"/>
      <c r="K53" s="6"/>
    </row>
    <row r="54" spans="1:11">
      <c r="A54" s="3"/>
      <c r="B54" s="93"/>
      <c r="C54" s="6">
        <v>10106744541</v>
      </c>
      <c r="D54" s="6" t="s">
        <v>570</v>
      </c>
      <c r="E54" s="6" t="s">
        <v>20</v>
      </c>
      <c r="F54" s="6">
        <v>2004</v>
      </c>
      <c r="G54" s="6" t="s">
        <v>507</v>
      </c>
      <c r="H54" s="6"/>
      <c r="I54" s="6"/>
      <c r="J54" s="6"/>
      <c r="K54" s="6"/>
    </row>
    <row r="55" spans="1:11">
      <c r="A55" s="3"/>
      <c r="B55" s="93"/>
      <c r="C55" s="6">
        <v>10047201392</v>
      </c>
      <c r="D55" s="6" t="s">
        <v>571</v>
      </c>
      <c r="E55" s="6" t="s">
        <v>68</v>
      </c>
      <c r="F55" s="6">
        <v>2004</v>
      </c>
      <c r="G55" s="6" t="s">
        <v>507</v>
      </c>
      <c r="H55" s="6"/>
      <c r="I55" s="6"/>
      <c r="J55" s="6"/>
      <c r="K55" s="6"/>
    </row>
    <row r="56" spans="1:11">
      <c r="A56" s="3"/>
      <c r="B56" s="93"/>
      <c r="C56" s="6">
        <v>10047235647</v>
      </c>
      <c r="D56" s="6" t="s">
        <v>572</v>
      </c>
      <c r="E56" s="6" t="s">
        <v>68</v>
      </c>
      <c r="F56" s="6">
        <v>2003</v>
      </c>
      <c r="G56" s="6" t="s">
        <v>507</v>
      </c>
      <c r="H56" s="6"/>
      <c r="I56" s="6"/>
      <c r="J56" s="6"/>
      <c r="K56" s="6"/>
    </row>
    <row r="57" spans="1:11">
      <c r="A57" s="3"/>
      <c r="B57" s="93"/>
      <c r="C57" s="6">
        <v>10047287783</v>
      </c>
      <c r="D57" s="6" t="s">
        <v>573</v>
      </c>
      <c r="E57" s="6" t="s">
        <v>68</v>
      </c>
      <c r="F57" s="6">
        <v>2003</v>
      </c>
      <c r="G57" s="6" t="s">
        <v>507</v>
      </c>
      <c r="H57" s="6"/>
      <c r="I57" s="6"/>
      <c r="J57" s="6"/>
      <c r="K57" s="6"/>
    </row>
    <row r="58" spans="1:11">
      <c r="A58" s="3"/>
      <c r="B58" s="93"/>
      <c r="C58" s="6">
        <v>10047329314</v>
      </c>
      <c r="D58" s="6" t="s">
        <v>574</v>
      </c>
      <c r="E58" s="6" t="s">
        <v>68</v>
      </c>
      <c r="F58" s="6">
        <v>2004</v>
      </c>
      <c r="G58" s="6" t="s">
        <v>507</v>
      </c>
      <c r="H58" s="6"/>
      <c r="I58" s="6"/>
      <c r="J58" s="6"/>
      <c r="K58" s="6"/>
    </row>
    <row r="59" spans="1:11">
      <c r="A59" s="3"/>
      <c r="B59" s="93"/>
      <c r="C59" s="6">
        <v>10047364979</v>
      </c>
      <c r="D59" s="6" t="s">
        <v>575</v>
      </c>
      <c r="E59" s="6" t="s">
        <v>68</v>
      </c>
      <c r="F59" s="6">
        <v>2004</v>
      </c>
      <c r="G59" s="6" t="s">
        <v>507</v>
      </c>
      <c r="H59" s="6"/>
      <c r="I59" s="6"/>
      <c r="J59" s="6"/>
      <c r="K59" s="6"/>
    </row>
    <row r="60" spans="1:11">
      <c r="A60" s="3"/>
      <c r="B60" s="93"/>
      <c r="C60" s="6">
        <v>10118426775</v>
      </c>
      <c r="D60" s="6" t="s">
        <v>576</v>
      </c>
      <c r="E60" s="6" t="s">
        <v>68</v>
      </c>
      <c r="F60" s="6">
        <v>2004</v>
      </c>
      <c r="G60" s="6" t="s">
        <v>507</v>
      </c>
      <c r="H60" s="6"/>
      <c r="I60" s="6"/>
      <c r="J60" s="6"/>
      <c r="K60" s="6"/>
    </row>
    <row r="61" spans="1:11">
      <c r="A61" s="3"/>
      <c r="B61" s="93"/>
      <c r="C61" s="6">
        <v>10059931735</v>
      </c>
      <c r="D61" s="6" t="s">
        <v>577</v>
      </c>
      <c r="E61" s="6" t="s">
        <v>68</v>
      </c>
      <c r="F61" s="6">
        <v>2003</v>
      </c>
      <c r="G61" s="6" t="s">
        <v>507</v>
      </c>
      <c r="H61" s="6"/>
      <c r="I61" s="6"/>
      <c r="J61" s="6"/>
      <c r="K61" s="6"/>
    </row>
    <row r="62" spans="1:11">
      <c r="A62" s="3"/>
      <c r="B62" s="93"/>
      <c r="C62" s="6">
        <v>10047440862</v>
      </c>
      <c r="D62" s="6" t="s">
        <v>578</v>
      </c>
      <c r="E62" s="6" t="s">
        <v>68</v>
      </c>
      <c r="F62" s="6">
        <v>2004</v>
      </c>
      <c r="G62" s="6" t="s">
        <v>507</v>
      </c>
      <c r="H62" s="6"/>
      <c r="I62" s="6"/>
      <c r="J62" s="6"/>
      <c r="K62" s="6"/>
    </row>
    <row r="63" spans="1:11">
      <c r="A63" s="3"/>
      <c r="B63" s="93"/>
      <c r="C63" s="6">
        <v>10047318604</v>
      </c>
      <c r="D63" s="6" t="s">
        <v>579</v>
      </c>
      <c r="E63" s="6" t="s">
        <v>163</v>
      </c>
      <c r="F63" s="6">
        <v>2003</v>
      </c>
      <c r="G63" s="6" t="s">
        <v>507</v>
      </c>
      <c r="H63" s="6"/>
      <c r="I63" s="6"/>
      <c r="J63" s="6"/>
      <c r="K63" s="6"/>
    </row>
    <row r="64" spans="1:11">
      <c r="A64" s="3"/>
      <c r="B64" s="93"/>
      <c r="C64" s="6">
        <v>10084848106</v>
      </c>
      <c r="D64" s="6" t="s">
        <v>580</v>
      </c>
      <c r="E64" s="6" t="s">
        <v>163</v>
      </c>
      <c r="F64" s="6">
        <v>2004</v>
      </c>
      <c r="G64" s="6" t="s">
        <v>507</v>
      </c>
      <c r="H64" s="6"/>
      <c r="I64" s="6"/>
      <c r="J64" s="6"/>
      <c r="K64" s="6"/>
    </row>
    <row r="65" spans="1:11">
      <c r="A65" s="3"/>
      <c r="B65" s="93"/>
      <c r="C65" s="6">
        <v>10047319109</v>
      </c>
      <c r="D65" s="6" t="s">
        <v>581</v>
      </c>
      <c r="E65" s="6" t="s">
        <v>163</v>
      </c>
      <c r="F65" s="6">
        <v>2004</v>
      </c>
      <c r="G65" s="6" t="s">
        <v>507</v>
      </c>
      <c r="H65" s="6"/>
      <c r="I65" s="6"/>
      <c r="J65" s="6"/>
      <c r="K65" s="6"/>
    </row>
    <row r="66" spans="1:11">
      <c r="A66" s="3"/>
      <c r="B66" s="93"/>
      <c r="C66" s="6">
        <v>10082677326</v>
      </c>
      <c r="D66" s="6" t="s">
        <v>582</v>
      </c>
      <c r="E66" s="6" t="s">
        <v>163</v>
      </c>
      <c r="F66" s="6">
        <v>2003</v>
      </c>
      <c r="G66" s="6" t="s">
        <v>507</v>
      </c>
      <c r="H66" s="6"/>
      <c r="I66" s="6"/>
      <c r="J66" s="6"/>
      <c r="K66" s="6"/>
    </row>
    <row r="67" spans="1:11">
      <c r="A67" s="3"/>
      <c r="B67" s="93"/>
      <c r="C67" s="6">
        <v>10047134708</v>
      </c>
      <c r="D67" s="6" t="s">
        <v>583</v>
      </c>
      <c r="E67" s="6" t="s">
        <v>163</v>
      </c>
      <c r="F67" s="6">
        <v>2003</v>
      </c>
      <c r="G67" s="6" t="s">
        <v>507</v>
      </c>
      <c r="H67" s="6"/>
      <c r="I67" s="6"/>
      <c r="J67" s="6"/>
      <c r="K67" s="6"/>
    </row>
    <row r="68" spans="1:11">
      <c r="A68" s="3"/>
      <c r="B68" s="93"/>
      <c r="C68" s="6">
        <v>10047448845</v>
      </c>
      <c r="D68" s="6" t="s">
        <v>584</v>
      </c>
      <c r="E68" s="6" t="s">
        <v>47</v>
      </c>
      <c r="F68" s="6">
        <v>2004</v>
      </c>
      <c r="G68" s="6" t="s">
        <v>507</v>
      </c>
      <c r="H68" s="6"/>
      <c r="I68" s="6"/>
      <c r="J68" s="6"/>
      <c r="K68" s="6"/>
    </row>
    <row r="69" spans="1:11">
      <c r="A69" s="3"/>
      <c r="B69" s="93"/>
      <c r="C69" s="93">
        <f>COUNT(C50:C68)</f>
        <v>19</v>
      </c>
      <c r="D69" s="93"/>
      <c r="E69" s="93"/>
      <c r="F69" s="93"/>
      <c r="G69" s="93"/>
      <c r="H69" s="93"/>
      <c r="I69" s="93"/>
      <c r="J69" s="93"/>
      <c r="K69" s="93"/>
    </row>
    <row r="70" spans="1:11">
      <c r="A70" s="3"/>
      <c r="B70" s="93"/>
      <c r="C70" s="93"/>
      <c r="D70" s="93"/>
      <c r="E70" s="93"/>
      <c r="F70" s="93"/>
      <c r="G70" s="93"/>
      <c r="H70" s="93"/>
      <c r="I70" s="93"/>
      <c r="J70" s="93"/>
      <c r="K70" s="93"/>
    </row>
    <row r="71" spans="1:11">
      <c r="A71" s="3"/>
      <c r="B71" s="93"/>
      <c r="C71" s="6">
        <v>10055873495</v>
      </c>
      <c r="D71" s="6" t="s">
        <v>585</v>
      </c>
      <c r="E71" s="6" t="s">
        <v>78</v>
      </c>
      <c r="F71" s="6">
        <v>2005</v>
      </c>
      <c r="G71" s="6" t="s">
        <v>470</v>
      </c>
      <c r="H71" s="6"/>
      <c r="I71" s="6"/>
      <c r="J71" s="6"/>
      <c r="K71" s="6"/>
    </row>
    <row r="72" spans="1:11">
      <c r="A72" s="3"/>
      <c r="B72" s="93"/>
      <c r="C72" s="6">
        <v>10028113109</v>
      </c>
      <c r="D72" s="6" t="s">
        <v>586</v>
      </c>
      <c r="E72" s="6" t="s">
        <v>78</v>
      </c>
      <c r="F72" s="6">
        <v>2006</v>
      </c>
      <c r="G72" s="6" t="s">
        <v>470</v>
      </c>
      <c r="H72" s="6"/>
      <c r="I72" s="6"/>
      <c r="J72" s="6"/>
      <c r="K72" s="6"/>
    </row>
    <row r="73" spans="1:11">
      <c r="A73" s="3"/>
      <c r="B73" s="93"/>
      <c r="C73" s="6">
        <v>10047406510</v>
      </c>
      <c r="D73" s="6" t="s">
        <v>587</v>
      </c>
      <c r="E73" s="6" t="s">
        <v>78</v>
      </c>
      <c r="F73" s="6">
        <v>2006</v>
      </c>
      <c r="G73" s="6" t="s">
        <v>470</v>
      </c>
      <c r="H73" s="6"/>
      <c r="I73" s="6"/>
      <c r="J73" s="6"/>
      <c r="K73" s="6"/>
    </row>
    <row r="74" spans="1:11">
      <c r="A74" s="3"/>
      <c r="B74" s="93"/>
      <c r="C74" s="6">
        <v>10047412671</v>
      </c>
      <c r="D74" s="6" t="s">
        <v>588</v>
      </c>
      <c r="E74" s="6" t="s">
        <v>78</v>
      </c>
      <c r="F74" s="6">
        <v>2005</v>
      </c>
      <c r="G74" s="6" t="s">
        <v>470</v>
      </c>
      <c r="H74" s="6"/>
      <c r="I74" s="6"/>
      <c r="J74" s="6"/>
      <c r="K74" s="6"/>
    </row>
    <row r="75" spans="1:11">
      <c r="A75" s="3"/>
      <c r="B75" s="93"/>
      <c r="C75" s="6">
        <v>10047234536</v>
      </c>
      <c r="D75" s="6" t="s">
        <v>589</v>
      </c>
      <c r="E75" s="6" t="s">
        <v>213</v>
      </c>
      <c r="F75" s="6">
        <v>2005</v>
      </c>
      <c r="G75" s="6" t="s">
        <v>470</v>
      </c>
      <c r="H75" s="6"/>
      <c r="I75" s="6"/>
      <c r="J75" s="6"/>
      <c r="K75" s="6"/>
    </row>
    <row r="76" spans="1:11">
      <c r="A76" s="3"/>
      <c r="B76" s="93"/>
      <c r="C76" s="6">
        <v>10047280309</v>
      </c>
      <c r="D76" s="6" t="s">
        <v>590</v>
      </c>
      <c r="E76" s="6" t="s">
        <v>213</v>
      </c>
      <c r="F76" s="6">
        <v>2005</v>
      </c>
      <c r="G76" s="6" t="s">
        <v>470</v>
      </c>
      <c r="H76" s="6"/>
      <c r="I76" s="6"/>
      <c r="J76" s="6"/>
      <c r="K76" s="6"/>
    </row>
    <row r="77" spans="1:11">
      <c r="A77" s="3"/>
      <c r="B77" s="93"/>
      <c r="C77" s="6">
        <v>10047280410</v>
      </c>
      <c r="D77" s="6" t="s">
        <v>591</v>
      </c>
      <c r="E77" s="6" t="s">
        <v>213</v>
      </c>
      <c r="F77" s="6">
        <v>2005</v>
      </c>
      <c r="G77" s="6" t="s">
        <v>470</v>
      </c>
      <c r="H77" s="6"/>
      <c r="I77" s="6"/>
      <c r="J77" s="6"/>
      <c r="K77" s="6"/>
    </row>
    <row r="78" spans="1:11">
      <c r="A78" s="3"/>
      <c r="B78" s="93"/>
      <c r="C78" s="6">
        <v>10082602352</v>
      </c>
      <c r="D78" s="6" t="s">
        <v>592</v>
      </c>
      <c r="E78" s="6" t="s">
        <v>213</v>
      </c>
      <c r="F78" s="6">
        <v>2005</v>
      </c>
      <c r="G78" s="6" t="s">
        <v>470</v>
      </c>
      <c r="H78" s="6"/>
      <c r="I78" s="6"/>
      <c r="J78" s="6"/>
      <c r="K78" s="6"/>
    </row>
    <row r="79" spans="1:11">
      <c r="A79" s="3"/>
      <c r="B79" s="93"/>
      <c r="C79" s="6">
        <v>10080169672</v>
      </c>
      <c r="D79" s="6" t="s">
        <v>593</v>
      </c>
      <c r="E79" s="6" t="s">
        <v>68</v>
      </c>
      <c r="F79" s="6">
        <v>2006</v>
      </c>
      <c r="G79" s="6" t="s">
        <v>470</v>
      </c>
      <c r="H79" s="6"/>
      <c r="I79" s="6"/>
      <c r="J79" s="6"/>
      <c r="K79" s="6"/>
    </row>
    <row r="80" spans="1:11">
      <c r="A80" s="3"/>
      <c r="B80" s="93"/>
      <c r="C80" s="6">
        <v>10080169066</v>
      </c>
      <c r="D80" s="6" t="s">
        <v>594</v>
      </c>
      <c r="E80" s="6" t="s">
        <v>68</v>
      </c>
      <c r="F80" s="6">
        <v>2006</v>
      </c>
      <c r="G80" s="6" t="s">
        <v>470</v>
      </c>
      <c r="H80" s="6"/>
      <c r="I80" s="6"/>
      <c r="J80" s="6"/>
      <c r="K80" s="6"/>
    </row>
    <row r="81" spans="1:11">
      <c r="A81" s="3"/>
      <c r="B81" s="93"/>
      <c r="C81" s="6">
        <v>10012987573</v>
      </c>
      <c r="D81" s="6" t="s">
        <v>595</v>
      </c>
      <c r="E81" s="6" t="s">
        <v>68</v>
      </c>
      <c r="F81" s="6">
        <v>2005</v>
      </c>
      <c r="G81" s="6" t="s">
        <v>470</v>
      </c>
      <c r="H81" s="6"/>
      <c r="I81" s="6"/>
      <c r="J81" s="6"/>
      <c r="K81" s="6"/>
    </row>
    <row r="82" spans="1:11">
      <c r="A82" s="3"/>
      <c r="B82" s="93"/>
      <c r="C82" s="6">
        <v>10053651286</v>
      </c>
      <c r="D82" s="6" t="s">
        <v>596</v>
      </c>
      <c r="E82" s="6" t="s">
        <v>68</v>
      </c>
      <c r="F82" s="6">
        <v>2005</v>
      </c>
      <c r="G82" s="6" t="s">
        <v>470</v>
      </c>
      <c r="H82" s="6"/>
      <c r="I82" s="6"/>
      <c r="J82" s="6"/>
      <c r="K82" s="6"/>
    </row>
    <row r="83" spans="1:11">
      <c r="A83" s="3"/>
      <c r="B83" s="93"/>
      <c r="C83" s="6">
        <v>10117167593</v>
      </c>
      <c r="D83" s="6" t="s">
        <v>597</v>
      </c>
      <c r="E83" s="6" t="s">
        <v>68</v>
      </c>
      <c r="F83" s="6">
        <v>2005</v>
      </c>
      <c r="G83" s="6" t="s">
        <v>470</v>
      </c>
      <c r="H83" s="6"/>
      <c r="I83" s="6"/>
      <c r="J83" s="6"/>
      <c r="K83" s="6"/>
    </row>
    <row r="84" spans="1:11">
      <c r="A84" s="3"/>
      <c r="B84" s="93"/>
      <c r="C84" s="6">
        <v>10047404284</v>
      </c>
      <c r="D84" s="6" t="s">
        <v>598</v>
      </c>
      <c r="E84" s="6" t="s">
        <v>29</v>
      </c>
      <c r="F84" s="6">
        <v>2005</v>
      </c>
      <c r="G84" s="6" t="s">
        <v>470</v>
      </c>
      <c r="H84" s="6"/>
      <c r="I84" s="6"/>
      <c r="J84" s="6"/>
      <c r="K84" s="6"/>
    </row>
    <row r="85" spans="1:11">
      <c r="A85" s="3"/>
      <c r="B85" s="93"/>
      <c r="C85" s="6">
        <v>10046565842</v>
      </c>
      <c r="D85" s="6" t="s">
        <v>599</v>
      </c>
      <c r="E85" s="6" t="s">
        <v>29</v>
      </c>
      <c r="F85" s="6">
        <v>2006</v>
      </c>
      <c r="G85" s="6" t="s">
        <v>470</v>
      </c>
      <c r="H85" s="6"/>
      <c r="I85" s="6"/>
      <c r="J85" s="6"/>
      <c r="K85" s="6"/>
    </row>
    <row r="86" spans="1:11">
      <c r="A86" s="3"/>
      <c r="B86" s="93"/>
      <c r="C86" s="6">
        <v>10080866355</v>
      </c>
      <c r="D86" s="6" t="s">
        <v>600</v>
      </c>
      <c r="E86" s="6" t="s">
        <v>29</v>
      </c>
      <c r="F86" s="6">
        <v>2006</v>
      </c>
      <c r="G86" s="6" t="s">
        <v>470</v>
      </c>
      <c r="H86" s="6"/>
      <c r="I86" s="6"/>
      <c r="J86" s="6"/>
      <c r="K86" s="6"/>
    </row>
    <row r="87" spans="1:11">
      <c r="A87" s="3"/>
      <c r="B87" s="93"/>
      <c r="C87" s="6">
        <v>10004746819</v>
      </c>
      <c r="D87" s="6" t="s">
        <v>601</v>
      </c>
      <c r="E87" s="6" t="s">
        <v>286</v>
      </c>
      <c r="F87" s="6">
        <v>2005</v>
      </c>
      <c r="G87" s="6" t="s">
        <v>470</v>
      </c>
      <c r="H87" s="6"/>
      <c r="I87" s="6"/>
      <c r="J87" s="6"/>
      <c r="K87" s="6"/>
    </row>
    <row r="88" spans="1:11">
      <c r="A88" s="3"/>
      <c r="B88" s="93"/>
      <c r="C88" s="6">
        <v>10105700274</v>
      </c>
      <c r="D88" s="6" t="s">
        <v>602</v>
      </c>
      <c r="E88" s="6" t="s">
        <v>286</v>
      </c>
      <c r="F88" s="6">
        <v>2006</v>
      </c>
      <c r="G88" s="6" t="s">
        <v>470</v>
      </c>
      <c r="H88" s="6"/>
      <c r="I88" s="6"/>
      <c r="J88" s="6"/>
      <c r="K88" s="6"/>
    </row>
    <row r="89" spans="1:11">
      <c r="A89" s="3"/>
      <c r="B89" s="93"/>
      <c r="C89" s="6">
        <v>10047406005</v>
      </c>
      <c r="D89" s="6" t="s">
        <v>603</v>
      </c>
      <c r="E89" s="6" t="s">
        <v>218</v>
      </c>
      <c r="F89" s="6">
        <v>2006</v>
      </c>
      <c r="G89" s="6" t="s">
        <v>470</v>
      </c>
      <c r="H89" s="6"/>
      <c r="I89" s="6"/>
      <c r="J89" s="6"/>
      <c r="K89" s="6"/>
    </row>
    <row r="90" spans="1:11">
      <c r="A90" s="3"/>
      <c r="B90" s="93"/>
      <c r="C90" s="6">
        <v>10059529082</v>
      </c>
      <c r="D90" s="6" t="s">
        <v>604</v>
      </c>
      <c r="E90" s="6" t="s">
        <v>218</v>
      </c>
      <c r="F90" s="6">
        <v>2006</v>
      </c>
      <c r="G90" s="6" t="s">
        <v>470</v>
      </c>
      <c r="H90" s="6"/>
      <c r="I90" s="6"/>
      <c r="J90" s="6"/>
      <c r="K90" s="6"/>
    </row>
    <row r="91" spans="1:11">
      <c r="A91" s="3"/>
      <c r="B91" s="93"/>
      <c r="C91" s="6">
        <v>10093680560</v>
      </c>
      <c r="D91" s="6" t="s">
        <v>605</v>
      </c>
      <c r="E91" s="6" t="s">
        <v>218</v>
      </c>
      <c r="F91" s="6">
        <v>2005</v>
      </c>
      <c r="G91" s="6" t="s">
        <v>470</v>
      </c>
      <c r="H91" s="6"/>
      <c r="I91" s="6"/>
      <c r="J91" s="6"/>
      <c r="K91" s="6"/>
    </row>
    <row r="92" spans="1:11">
      <c r="A92" s="3"/>
      <c r="B92" s="93"/>
      <c r="C92" s="6">
        <v>10004772683</v>
      </c>
      <c r="D92" s="6" t="s">
        <v>606</v>
      </c>
      <c r="E92" s="6" t="s">
        <v>218</v>
      </c>
      <c r="F92" s="6">
        <v>2006</v>
      </c>
      <c r="G92" s="6" t="s">
        <v>470</v>
      </c>
      <c r="H92" s="6"/>
      <c r="I92" s="6"/>
      <c r="J92" s="6"/>
      <c r="K92" s="6"/>
    </row>
    <row r="93" spans="1:11">
      <c r="A93" s="3"/>
      <c r="B93" s="93"/>
      <c r="C93" s="6">
        <v>10084836988</v>
      </c>
      <c r="D93" s="6" t="s">
        <v>607</v>
      </c>
      <c r="E93" s="6" t="s">
        <v>218</v>
      </c>
      <c r="F93" s="6">
        <v>2006</v>
      </c>
      <c r="G93" s="6" t="s">
        <v>470</v>
      </c>
      <c r="H93" s="6"/>
      <c r="I93" s="6"/>
      <c r="J93" s="6"/>
      <c r="K93" s="6"/>
    </row>
    <row r="94" spans="1:11">
      <c r="A94" s="3"/>
      <c r="B94" s="93"/>
      <c r="C94" s="6">
        <v>10047329920</v>
      </c>
      <c r="D94" s="6" t="s">
        <v>608</v>
      </c>
      <c r="E94" s="6" t="s">
        <v>84</v>
      </c>
      <c r="F94" s="6">
        <v>2006</v>
      </c>
      <c r="G94" s="6" t="s">
        <v>470</v>
      </c>
      <c r="H94" s="6"/>
      <c r="I94" s="6"/>
      <c r="J94" s="6"/>
      <c r="K94" s="6"/>
    </row>
    <row r="95" spans="1:11">
      <c r="A95" s="3"/>
      <c r="B95" s="93"/>
      <c r="C95" s="6">
        <v>10047379127</v>
      </c>
      <c r="D95" s="6" t="s">
        <v>609</v>
      </c>
      <c r="E95" s="6" t="s">
        <v>84</v>
      </c>
      <c r="F95" s="6">
        <v>2006</v>
      </c>
      <c r="G95" s="6" t="s">
        <v>470</v>
      </c>
      <c r="H95" s="6"/>
      <c r="I95" s="6"/>
      <c r="J95" s="6"/>
      <c r="K95" s="6"/>
    </row>
    <row r="96" spans="1:11">
      <c r="A96" s="3"/>
      <c r="B96" s="93"/>
      <c r="C96" s="6">
        <v>10047382662</v>
      </c>
      <c r="D96" s="6" t="s">
        <v>610</v>
      </c>
      <c r="E96" s="6" t="s">
        <v>84</v>
      </c>
      <c r="F96" s="6">
        <v>2006</v>
      </c>
      <c r="G96" s="6" t="s">
        <v>470</v>
      </c>
      <c r="H96" s="6"/>
      <c r="I96" s="6"/>
      <c r="J96" s="6"/>
      <c r="K96" s="6"/>
    </row>
    <row r="97" spans="1:11">
      <c r="A97" s="3"/>
      <c r="B97" s="93"/>
      <c r="C97" s="6">
        <v>10047108941</v>
      </c>
      <c r="D97" s="6" t="s">
        <v>611</v>
      </c>
      <c r="E97" s="6" t="s">
        <v>84</v>
      </c>
      <c r="F97" s="6">
        <v>2006</v>
      </c>
      <c r="G97" s="6" t="s">
        <v>470</v>
      </c>
      <c r="H97" s="6"/>
      <c r="I97" s="6"/>
      <c r="J97" s="6"/>
      <c r="K97" s="6"/>
    </row>
    <row r="98" spans="1:11">
      <c r="A98" s="3"/>
      <c r="B98" s="93"/>
      <c r="C98" s="6">
        <v>10047422472</v>
      </c>
      <c r="D98" s="6" t="s">
        <v>612</v>
      </c>
      <c r="E98" s="6" t="s">
        <v>163</v>
      </c>
      <c r="F98" s="6">
        <v>2006</v>
      </c>
      <c r="G98" s="6" t="s">
        <v>470</v>
      </c>
      <c r="H98" s="6"/>
      <c r="I98" s="6"/>
      <c r="J98" s="6"/>
      <c r="K98" s="6"/>
    </row>
    <row r="99" spans="1:11">
      <c r="A99" s="3"/>
      <c r="B99" s="93"/>
      <c r="C99" s="6">
        <v>10047380743</v>
      </c>
      <c r="D99" s="6" t="s">
        <v>613</v>
      </c>
      <c r="E99" s="6" t="s">
        <v>163</v>
      </c>
      <c r="F99" s="6">
        <v>2006</v>
      </c>
      <c r="G99" s="6" t="s">
        <v>470</v>
      </c>
      <c r="H99" s="6"/>
      <c r="I99" s="6"/>
      <c r="J99" s="6"/>
      <c r="K99" s="6"/>
    </row>
    <row r="100" spans="1:11">
      <c r="A100" s="3"/>
      <c r="B100" s="93"/>
      <c r="C100" s="6">
        <v>10047253027</v>
      </c>
      <c r="D100" s="6" t="s">
        <v>614</v>
      </c>
      <c r="E100" s="6" t="s">
        <v>163</v>
      </c>
      <c r="F100" s="6">
        <v>2005</v>
      </c>
      <c r="G100" s="6" t="s">
        <v>470</v>
      </c>
      <c r="H100" s="6"/>
      <c r="I100" s="6"/>
      <c r="J100" s="6"/>
      <c r="K100" s="6"/>
    </row>
    <row r="101" spans="1:11">
      <c r="A101" s="3"/>
      <c r="B101" s="93"/>
      <c r="C101" s="6">
        <v>10047315469</v>
      </c>
      <c r="D101" s="6" t="s">
        <v>615</v>
      </c>
      <c r="E101" s="6" t="s">
        <v>163</v>
      </c>
      <c r="F101" s="6">
        <v>2005</v>
      </c>
      <c r="G101" s="6" t="s">
        <v>470</v>
      </c>
      <c r="H101" s="6"/>
      <c r="I101" s="6"/>
      <c r="J101" s="6"/>
      <c r="K101" s="6"/>
    </row>
    <row r="102" spans="1:11">
      <c r="A102" s="3"/>
      <c r="B102" s="93"/>
      <c r="C102" s="6">
        <v>10084924995</v>
      </c>
      <c r="D102" s="6" t="s">
        <v>616</v>
      </c>
      <c r="E102" s="6" t="s">
        <v>47</v>
      </c>
      <c r="F102" s="6">
        <v>2006</v>
      </c>
      <c r="G102" s="6" t="s">
        <v>470</v>
      </c>
      <c r="H102" s="6"/>
      <c r="I102" s="6"/>
      <c r="J102" s="6"/>
      <c r="K102" s="6"/>
    </row>
    <row r="103" spans="1:11">
      <c r="A103" s="3"/>
      <c r="B103" s="93"/>
      <c r="C103" s="93">
        <f>COUNT(C71:C102)</f>
        <v>32</v>
      </c>
      <c r="D103" s="93"/>
      <c r="E103" s="93"/>
      <c r="F103" s="93"/>
      <c r="G103" s="93"/>
      <c r="H103" s="93"/>
      <c r="I103" s="93"/>
      <c r="J103" s="93"/>
      <c r="K103" s="93"/>
    </row>
    <row r="104" spans="1:11">
      <c r="A104" s="3"/>
      <c r="B104" s="93"/>
      <c r="C104" s="93"/>
      <c r="D104" s="93"/>
      <c r="E104" s="93"/>
      <c r="F104" s="93"/>
      <c r="G104" s="93"/>
      <c r="H104" s="93"/>
      <c r="I104" s="93"/>
      <c r="J104" s="93"/>
      <c r="K104" s="93"/>
    </row>
    <row r="105" spans="1:11">
      <c r="A105" s="3"/>
      <c r="B105" s="93"/>
      <c r="C105" s="6">
        <v>10092873844</v>
      </c>
      <c r="D105" s="6" t="s">
        <v>617</v>
      </c>
      <c r="E105" s="6" t="s">
        <v>68</v>
      </c>
      <c r="F105" s="6">
        <v>2007</v>
      </c>
      <c r="G105" s="6" t="s">
        <v>452</v>
      </c>
      <c r="H105" s="6"/>
      <c r="I105" s="6"/>
      <c r="J105" s="6"/>
      <c r="K105" s="6"/>
    </row>
    <row r="106" spans="1:11">
      <c r="A106" s="3"/>
      <c r="B106" s="93"/>
      <c r="C106" s="6">
        <v>10007057742</v>
      </c>
      <c r="D106" s="6" t="s">
        <v>618</v>
      </c>
      <c r="E106" s="6" t="s">
        <v>81</v>
      </c>
      <c r="F106" s="6">
        <v>2007</v>
      </c>
      <c r="G106" s="6" t="s">
        <v>452</v>
      </c>
      <c r="H106" s="6"/>
      <c r="I106" s="6"/>
      <c r="J106" s="6"/>
      <c r="K106" s="6"/>
    </row>
    <row r="107" spans="1:11">
      <c r="A107" s="3"/>
      <c r="B107" s="93"/>
      <c r="C107" s="6">
        <v>10116581957</v>
      </c>
      <c r="D107" s="6" t="s">
        <v>619</v>
      </c>
      <c r="E107" s="6" t="s">
        <v>81</v>
      </c>
      <c r="F107" s="6">
        <v>2008</v>
      </c>
      <c r="G107" s="6" t="s">
        <v>452</v>
      </c>
      <c r="H107" s="6"/>
      <c r="I107" s="6"/>
      <c r="J107" s="6"/>
      <c r="K107" s="6"/>
    </row>
    <row r="108" spans="1:11">
      <c r="A108" s="3"/>
      <c r="B108" s="93"/>
      <c r="C108" s="6">
        <v>10078233413</v>
      </c>
      <c r="D108" s="6" t="s">
        <v>620</v>
      </c>
      <c r="E108" s="6" t="s">
        <v>81</v>
      </c>
      <c r="F108" s="6">
        <v>2008</v>
      </c>
      <c r="G108" s="6" t="s">
        <v>452</v>
      </c>
      <c r="H108" s="6"/>
      <c r="I108" s="6"/>
      <c r="J108" s="6"/>
      <c r="K108" s="6"/>
    </row>
    <row r="109" spans="1:11">
      <c r="A109" s="3"/>
      <c r="B109" s="93"/>
      <c r="C109" s="6">
        <v>10079309305</v>
      </c>
      <c r="D109" s="6" t="s">
        <v>621</v>
      </c>
      <c r="E109" s="6" t="s">
        <v>81</v>
      </c>
      <c r="F109" s="6">
        <v>2007</v>
      </c>
      <c r="G109" s="6" t="s">
        <v>452</v>
      </c>
      <c r="H109" s="6"/>
      <c r="I109" s="6"/>
      <c r="J109" s="6"/>
      <c r="K109" s="6"/>
    </row>
    <row r="110" spans="1:11">
      <c r="A110" s="3"/>
      <c r="B110" s="93"/>
      <c r="C110" s="6">
        <v>10047423482</v>
      </c>
      <c r="D110" s="6" t="s">
        <v>622</v>
      </c>
      <c r="E110" s="6" t="s">
        <v>81</v>
      </c>
      <c r="F110" s="6">
        <v>2007</v>
      </c>
      <c r="G110" s="6" t="s">
        <v>452</v>
      </c>
      <c r="H110" s="6"/>
      <c r="I110" s="6"/>
      <c r="J110" s="6"/>
      <c r="K110" s="6"/>
    </row>
    <row r="111" spans="1:11">
      <c r="A111" s="3"/>
      <c r="B111" s="93"/>
      <c r="C111" s="6">
        <v>10114215460</v>
      </c>
      <c r="D111" s="6" t="s">
        <v>623</v>
      </c>
      <c r="E111" s="6" t="s">
        <v>163</v>
      </c>
      <c r="F111" s="6">
        <v>2008</v>
      </c>
      <c r="G111" s="6" t="s">
        <v>452</v>
      </c>
      <c r="H111" s="6"/>
      <c r="I111" s="6"/>
      <c r="J111" s="6"/>
      <c r="K111" s="6"/>
    </row>
    <row r="112" spans="1:11">
      <c r="A112" s="3"/>
      <c r="B112" s="93"/>
      <c r="C112" s="6">
        <v>10092750269</v>
      </c>
      <c r="D112" s="6" t="s">
        <v>624</v>
      </c>
      <c r="E112" s="6" t="s">
        <v>313</v>
      </c>
      <c r="F112" s="6">
        <v>2007</v>
      </c>
      <c r="G112" s="6" t="s">
        <v>452</v>
      </c>
      <c r="H112" s="6"/>
      <c r="I112" s="6"/>
      <c r="J112" s="6"/>
      <c r="K112" s="6"/>
    </row>
    <row r="113" spans="1:11">
      <c r="A113" s="3"/>
      <c r="B113" s="93"/>
      <c r="C113" s="6">
        <v>10092626694</v>
      </c>
      <c r="D113" s="6" t="s">
        <v>625</v>
      </c>
      <c r="E113" s="6" t="s">
        <v>68</v>
      </c>
      <c r="F113" s="6">
        <v>2008</v>
      </c>
      <c r="G113" s="6" t="s">
        <v>452</v>
      </c>
      <c r="H113" s="6"/>
      <c r="I113" s="6"/>
      <c r="J113" s="6"/>
      <c r="K113" s="6"/>
    </row>
    <row r="114" spans="1:11">
      <c r="A114" s="3"/>
      <c r="B114" s="93"/>
      <c r="C114" s="6">
        <v>10092627102</v>
      </c>
      <c r="D114" s="6" t="s">
        <v>626</v>
      </c>
      <c r="E114" s="6" t="s">
        <v>68</v>
      </c>
      <c r="F114" s="6">
        <v>2008</v>
      </c>
      <c r="G114" s="6" t="s">
        <v>452</v>
      </c>
      <c r="H114" s="6"/>
      <c r="I114" s="6"/>
      <c r="J114" s="6"/>
      <c r="K114" s="6"/>
    </row>
    <row r="115" spans="1:11">
      <c r="A115" s="3"/>
      <c r="B115" s="93"/>
      <c r="C115" s="6">
        <v>10082683689</v>
      </c>
      <c r="D115" s="6" t="s">
        <v>627</v>
      </c>
      <c r="E115" s="6" t="s">
        <v>68</v>
      </c>
      <c r="F115" s="6">
        <v>2007</v>
      </c>
      <c r="G115" s="6" t="s">
        <v>452</v>
      </c>
      <c r="H115" s="6"/>
      <c r="I115" s="6"/>
      <c r="J115" s="6"/>
      <c r="K115" s="6"/>
    </row>
    <row r="116" spans="1:11">
      <c r="A116" s="3"/>
      <c r="B116" s="93"/>
      <c r="C116" s="6">
        <v>10010022003</v>
      </c>
      <c r="D116" s="6" t="s">
        <v>628</v>
      </c>
      <c r="E116" s="6" t="s">
        <v>68</v>
      </c>
      <c r="F116" s="6">
        <v>2007</v>
      </c>
      <c r="G116" s="6" t="s">
        <v>452</v>
      </c>
      <c r="H116" s="6"/>
      <c r="I116" s="6"/>
      <c r="J116" s="6"/>
      <c r="K116" s="6"/>
    </row>
    <row r="117" spans="1:11">
      <c r="A117" s="3"/>
      <c r="B117" s="93"/>
      <c r="C117" s="6">
        <v>10079642236</v>
      </c>
      <c r="D117" s="6" t="s">
        <v>629</v>
      </c>
      <c r="E117" s="6" t="s">
        <v>68</v>
      </c>
      <c r="F117" s="6">
        <v>2007</v>
      </c>
      <c r="G117" s="6" t="s">
        <v>452</v>
      </c>
      <c r="H117" s="6"/>
      <c r="I117" s="6"/>
      <c r="J117" s="6"/>
      <c r="K117" s="6"/>
    </row>
    <row r="118" spans="1:11">
      <c r="A118" s="3"/>
      <c r="B118" s="93"/>
      <c r="C118" s="6">
        <v>10079641226</v>
      </c>
      <c r="D118" s="6" t="s">
        <v>630</v>
      </c>
      <c r="E118" s="6" t="s">
        <v>68</v>
      </c>
      <c r="F118" s="6">
        <v>2007</v>
      </c>
      <c r="G118" s="6" t="s">
        <v>452</v>
      </c>
      <c r="H118" s="6"/>
      <c r="I118" s="6"/>
      <c r="J118" s="6"/>
      <c r="K118" s="6"/>
    </row>
    <row r="119" spans="1:11">
      <c r="A119" s="3"/>
      <c r="B119" s="93"/>
      <c r="C119" s="6">
        <v>10079640721</v>
      </c>
      <c r="D119" s="6" t="s">
        <v>631</v>
      </c>
      <c r="E119" s="6" t="s">
        <v>68</v>
      </c>
      <c r="F119" s="6">
        <v>2007</v>
      </c>
      <c r="G119" s="6" t="s">
        <v>452</v>
      </c>
      <c r="H119" s="6"/>
      <c r="I119" s="6"/>
      <c r="J119" s="6"/>
      <c r="K119" s="6"/>
    </row>
    <row r="120" spans="1:11">
      <c r="A120" s="3"/>
      <c r="B120" s="93"/>
      <c r="C120" s="6">
        <v>10106721808</v>
      </c>
      <c r="D120" s="6" t="s">
        <v>632</v>
      </c>
      <c r="E120" s="6" t="s">
        <v>68</v>
      </c>
      <c r="F120" s="6">
        <v>2008</v>
      </c>
      <c r="G120" s="6" t="s">
        <v>452</v>
      </c>
      <c r="H120" s="6"/>
      <c r="I120" s="6"/>
      <c r="J120" s="6"/>
      <c r="K120" s="6"/>
    </row>
    <row r="121" spans="1:11">
      <c r="A121" s="3"/>
      <c r="B121" s="93"/>
      <c r="C121" s="6">
        <v>10047563528</v>
      </c>
      <c r="D121" s="6" t="s">
        <v>633</v>
      </c>
      <c r="E121" s="6" t="s">
        <v>29</v>
      </c>
      <c r="F121" s="6">
        <v>2007</v>
      </c>
      <c r="G121" s="6" t="s">
        <v>452</v>
      </c>
      <c r="H121" s="6"/>
      <c r="I121" s="6"/>
      <c r="J121" s="6"/>
      <c r="K121" s="6"/>
    </row>
    <row r="122" spans="1:11">
      <c r="A122" s="3"/>
      <c r="B122" s="93"/>
      <c r="C122" s="6">
        <v>10106664315</v>
      </c>
      <c r="D122" s="6" t="s">
        <v>634</v>
      </c>
      <c r="E122" s="6" t="s">
        <v>29</v>
      </c>
      <c r="F122" s="6">
        <v>2008</v>
      </c>
      <c r="G122" s="6" t="s">
        <v>452</v>
      </c>
      <c r="H122" s="6"/>
      <c r="I122" s="6"/>
      <c r="J122" s="6"/>
      <c r="K122" s="6"/>
    </row>
    <row r="123" spans="1:11">
      <c r="A123" s="3"/>
      <c r="B123" s="93"/>
      <c r="C123" s="6">
        <v>10080874035</v>
      </c>
      <c r="D123" s="6" t="s">
        <v>635</v>
      </c>
      <c r="E123" s="6" t="s">
        <v>29</v>
      </c>
      <c r="F123" s="6">
        <v>2007</v>
      </c>
      <c r="G123" s="6" t="s">
        <v>452</v>
      </c>
      <c r="H123" s="6"/>
      <c r="I123" s="6"/>
      <c r="J123" s="6"/>
      <c r="K123" s="6"/>
    </row>
    <row r="124" spans="1:11">
      <c r="A124" s="3"/>
      <c r="B124" s="93"/>
      <c r="C124" s="6">
        <v>10010959364</v>
      </c>
      <c r="D124" s="6" t="s">
        <v>636</v>
      </c>
      <c r="E124" s="6" t="s">
        <v>286</v>
      </c>
      <c r="F124" s="6">
        <v>2007</v>
      </c>
      <c r="G124" s="6" t="s">
        <v>452</v>
      </c>
      <c r="H124" s="6"/>
      <c r="I124" s="6"/>
      <c r="J124" s="6"/>
      <c r="K124" s="6"/>
    </row>
    <row r="125" spans="1:11">
      <c r="A125" s="3"/>
      <c r="B125" s="93"/>
      <c r="C125" s="6">
        <v>10116270749</v>
      </c>
      <c r="D125" s="6" t="s">
        <v>637</v>
      </c>
      <c r="E125" s="6" t="s">
        <v>286</v>
      </c>
      <c r="F125" s="6">
        <v>2007</v>
      </c>
      <c r="G125" s="6" t="s">
        <v>452</v>
      </c>
      <c r="H125" s="6"/>
      <c r="I125" s="6"/>
      <c r="J125" s="6"/>
      <c r="K125" s="6"/>
    </row>
    <row r="126" spans="1:11">
      <c r="A126" s="3"/>
      <c r="B126" s="93"/>
      <c r="C126" s="6">
        <v>10097359587</v>
      </c>
      <c r="D126" s="6" t="s">
        <v>638</v>
      </c>
      <c r="E126" s="6" t="s">
        <v>84</v>
      </c>
      <c r="F126" s="6">
        <v>2007</v>
      </c>
      <c r="G126" s="6" t="s">
        <v>452</v>
      </c>
      <c r="H126" s="6"/>
      <c r="I126" s="6"/>
      <c r="J126" s="6"/>
      <c r="K126" s="6"/>
    </row>
    <row r="127" spans="1:11">
      <c r="A127" s="3"/>
      <c r="B127" s="93"/>
      <c r="C127" s="6">
        <v>10092303463</v>
      </c>
      <c r="D127" s="6" t="s">
        <v>639</v>
      </c>
      <c r="E127" s="6" t="s">
        <v>84</v>
      </c>
      <c r="F127" s="6">
        <v>2007</v>
      </c>
      <c r="G127" s="6" t="s">
        <v>452</v>
      </c>
      <c r="H127" s="6"/>
      <c r="I127" s="6"/>
      <c r="J127" s="6"/>
      <c r="K127" s="6"/>
    </row>
    <row r="128" spans="1:11">
      <c r="A128" s="3"/>
      <c r="B128" s="93"/>
      <c r="C128" s="6">
        <v>10115820610</v>
      </c>
      <c r="D128" s="6" t="s">
        <v>640</v>
      </c>
      <c r="E128" s="6" t="s">
        <v>47</v>
      </c>
      <c r="F128" s="6">
        <v>2007</v>
      </c>
      <c r="G128" s="6" t="s">
        <v>452</v>
      </c>
      <c r="H128" s="6"/>
      <c r="I128" s="6"/>
      <c r="J128" s="6"/>
      <c r="K128" s="6"/>
    </row>
    <row r="129" spans="1:11">
      <c r="A129" s="3"/>
      <c r="B129" s="93"/>
      <c r="C129" s="93">
        <f>COUNT(C105:C128)</f>
        <v>24</v>
      </c>
      <c r="D129" s="93"/>
      <c r="E129" s="93"/>
      <c r="F129" s="93"/>
      <c r="G129" s="93"/>
      <c r="H129" s="93"/>
      <c r="I129" s="93"/>
      <c r="J129" s="93"/>
      <c r="K129" s="93"/>
    </row>
    <row r="130" spans="1:11">
      <c r="A130" s="3"/>
      <c r="B130" s="93"/>
      <c r="C130" s="93"/>
      <c r="D130" s="93"/>
      <c r="E130" s="93"/>
      <c r="F130" s="93"/>
      <c r="G130" s="93"/>
      <c r="H130" s="93"/>
      <c r="I130" s="93"/>
      <c r="J130" s="93"/>
      <c r="K130" s="93"/>
    </row>
    <row r="131" spans="1:11">
      <c r="A131" s="3"/>
      <c r="B131" s="93">
        <v>18</v>
      </c>
      <c r="C131" s="6">
        <v>10107315023</v>
      </c>
      <c r="D131" s="6" t="s">
        <v>340</v>
      </c>
      <c r="E131" s="6" t="s">
        <v>163</v>
      </c>
      <c r="F131" s="6">
        <v>2009</v>
      </c>
      <c r="G131" s="6" t="s">
        <v>456</v>
      </c>
      <c r="H131" s="6"/>
      <c r="I131" s="6"/>
      <c r="J131" s="6"/>
      <c r="K131" s="6"/>
    </row>
    <row r="132" spans="1:11">
      <c r="A132" s="3"/>
      <c r="B132" s="93">
        <v>15</v>
      </c>
      <c r="C132" s="6">
        <v>10117390895</v>
      </c>
      <c r="D132" s="6" t="s">
        <v>361</v>
      </c>
      <c r="E132" s="6" t="s">
        <v>68</v>
      </c>
      <c r="F132" s="6">
        <v>2011</v>
      </c>
      <c r="G132" s="6" t="s">
        <v>456</v>
      </c>
      <c r="H132" s="6"/>
      <c r="I132" s="6"/>
      <c r="J132" s="6"/>
      <c r="K132" s="6"/>
    </row>
    <row r="133" spans="1:11">
      <c r="A133" s="3"/>
      <c r="B133" s="93">
        <v>11</v>
      </c>
      <c r="C133" s="6">
        <v>10047455919</v>
      </c>
      <c r="D133" s="6" t="s">
        <v>346</v>
      </c>
      <c r="E133" s="6" t="s">
        <v>163</v>
      </c>
      <c r="F133" s="6">
        <v>2009</v>
      </c>
      <c r="G133" s="6" t="s">
        <v>456</v>
      </c>
      <c r="H133" s="6"/>
      <c r="I133" s="6"/>
      <c r="J133" s="6"/>
      <c r="K133" s="6"/>
    </row>
    <row r="134" spans="1:11">
      <c r="A134" s="3"/>
      <c r="B134" s="93">
        <v>9</v>
      </c>
      <c r="C134" s="6">
        <v>10093341161</v>
      </c>
      <c r="D134" s="6" t="s">
        <v>342</v>
      </c>
      <c r="E134" s="6" t="s">
        <v>84</v>
      </c>
      <c r="F134" s="6">
        <v>2009</v>
      </c>
      <c r="G134" s="6" t="s">
        <v>456</v>
      </c>
      <c r="H134" s="6"/>
      <c r="I134" s="6"/>
      <c r="J134" s="6"/>
      <c r="K134" s="6"/>
    </row>
    <row r="135" spans="1:11">
      <c r="A135" s="3"/>
      <c r="B135" s="93">
        <v>7</v>
      </c>
      <c r="C135" s="6">
        <v>10047450057</v>
      </c>
      <c r="D135" s="6" t="s">
        <v>336</v>
      </c>
      <c r="E135" s="6" t="s">
        <v>163</v>
      </c>
      <c r="F135" s="6">
        <v>2009</v>
      </c>
      <c r="G135" s="6" t="s">
        <v>456</v>
      </c>
      <c r="H135" s="6"/>
      <c r="I135" s="6"/>
      <c r="J135" s="6"/>
      <c r="K135" s="6"/>
    </row>
    <row r="136" spans="1:11">
      <c r="A136" s="3"/>
      <c r="B136" s="93">
        <v>6</v>
      </c>
      <c r="C136" s="6">
        <v>10089251195</v>
      </c>
      <c r="D136" s="6" t="s">
        <v>359</v>
      </c>
      <c r="E136" s="6" t="s">
        <v>84</v>
      </c>
      <c r="F136" s="6">
        <v>2010</v>
      </c>
      <c r="G136" s="6" t="s">
        <v>456</v>
      </c>
      <c r="H136" s="6"/>
      <c r="I136" s="6"/>
      <c r="J136" s="6"/>
      <c r="K136" s="6"/>
    </row>
    <row r="137" spans="1:11">
      <c r="A137" s="3"/>
      <c r="B137" s="93">
        <v>5</v>
      </c>
      <c r="C137" s="6">
        <v>10109919269</v>
      </c>
      <c r="D137" s="6" t="s">
        <v>344</v>
      </c>
      <c r="E137" s="6" t="s">
        <v>163</v>
      </c>
      <c r="F137" s="6">
        <v>2011</v>
      </c>
      <c r="G137" s="6" t="s">
        <v>456</v>
      </c>
      <c r="H137" s="6"/>
      <c r="I137" s="6"/>
      <c r="J137" s="6"/>
      <c r="K137" s="6"/>
    </row>
    <row r="138" spans="1:11">
      <c r="A138" s="3"/>
      <c r="B138" s="43">
        <v>3</v>
      </c>
      <c r="C138" s="45">
        <v>10095668959</v>
      </c>
      <c r="D138" s="46" t="s">
        <v>348</v>
      </c>
      <c r="E138" s="46" t="s">
        <v>349</v>
      </c>
      <c r="F138" s="6"/>
      <c r="G138" s="6"/>
      <c r="H138" s="6"/>
      <c r="I138" s="6"/>
      <c r="J138" s="6"/>
      <c r="K138" s="6"/>
    </row>
    <row r="139" spans="1:11">
      <c r="A139" s="3"/>
      <c r="B139" s="93">
        <v>2</v>
      </c>
      <c r="C139" s="6">
        <v>10089250185</v>
      </c>
      <c r="D139" s="6" t="s">
        <v>338</v>
      </c>
      <c r="E139" s="6" t="s">
        <v>84</v>
      </c>
      <c r="F139" s="6">
        <v>2010</v>
      </c>
      <c r="G139" s="6" t="s">
        <v>456</v>
      </c>
      <c r="H139" s="6"/>
      <c r="I139" s="6"/>
      <c r="J139" s="6"/>
      <c r="K139" s="6"/>
    </row>
    <row r="140" spans="1:11">
      <c r="A140" s="3"/>
      <c r="B140" s="93">
        <v>1</v>
      </c>
      <c r="C140" s="6">
        <v>10081189990</v>
      </c>
      <c r="D140" s="6" t="s">
        <v>334</v>
      </c>
      <c r="E140" s="6" t="s">
        <v>84</v>
      </c>
      <c r="F140" s="6">
        <v>2009</v>
      </c>
      <c r="G140" s="6" t="s">
        <v>456</v>
      </c>
      <c r="H140" s="6"/>
      <c r="I140" s="6"/>
      <c r="J140" s="6"/>
      <c r="K140" s="6"/>
    </row>
    <row r="141" spans="1:11">
      <c r="A141" s="3"/>
      <c r="B141" s="93"/>
      <c r="C141" s="6">
        <v>10105677743</v>
      </c>
      <c r="D141" s="6" t="s">
        <v>641</v>
      </c>
      <c r="E141" s="6" t="s">
        <v>163</v>
      </c>
      <c r="F141" s="6">
        <v>2009</v>
      </c>
      <c r="G141" s="6" t="s">
        <v>456</v>
      </c>
      <c r="H141" s="6"/>
      <c r="I141" s="6"/>
      <c r="J141" s="6"/>
      <c r="K141" s="6"/>
    </row>
    <row r="142" spans="1:11">
      <c r="A142" s="3"/>
      <c r="B142" s="93"/>
      <c r="C142" s="6">
        <v>10112046195</v>
      </c>
      <c r="D142" s="6" t="s">
        <v>642</v>
      </c>
      <c r="E142" s="6" t="s">
        <v>286</v>
      </c>
      <c r="F142" s="6">
        <v>2009</v>
      </c>
      <c r="G142" s="6" t="s">
        <v>456</v>
      </c>
      <c r="H142" s="6"/>
      <c r="I142" s="6"/>
      <c r="J142" s="6"/>
      <c r="K142" s="6"/>
    </row>
    <row r="143" spans="1:11">
      <c r="A143" s="3"/>
      <c r="B143" s="93"/>
      <c r="C143" s="6">
        <v>10112046300</v>
      </c>
      <c r="D143" s="6" t="s">
        <v>643</v>
      </c>
      <c r="E143" s="6" t="s">
        <v>286</v>
      </c>
      <c r="F143" s="6">
        <v>2009</v>
      </c>
      <c r="G143" s="6" t="s">
        <v>456</v>
      </c>
      <c r="H143" s="6"/>
      <c r="I143" s="6"/>
      <c r="J143" s="6"/>
      <c r="K143" s="6"/>
    </row>
    <row r="144" spans="1:11">
      <c r="A144" s="93"/>
      <c r="B144" s="44"/>
      <c r="C144" s="40">
        <v>10106759695</v>
      </c>
      <c r="D144" s="40" t="s">
        <v>644</v>
      </c>
      <c r="E144" s="40" t="s">
        <v>286</v>
      </c>
      <c r="F144" s="40">
        <v>2010</v>
      </c>
      <c r="G144" s="40" t="s">
        <v>456</v>
      </c>
      <c r="H144" s="40"/>
      <c r="I144" s="40"/>
      <c r="J144" s="40"/>
      <c r="K144" s="40"/>
    </row>
  </sheetData>
  <autoFilter ref="B130:K130">
    <sortState ref="B131:K144">
      <sortCondition descending="1" ref="B130:B144"/>
    </sortState>
  </autoFilter>
  <mergeCells count="3">
    <mergeCell ref="A1:G1"/>
    <mergeCell ref="A2:G2"/>
    <mergeCell ref="A3:G3"/>
  </mergeCells>
  <pageMargins left="0.7" right="0.7" top="0.78740157499999996" bottom="0.78740157499999996" header="0.3" footer="0.3"/>
  <pageSetup paperSize="9"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49"/>
  <sheetViews>
    <sheetView topLeftCell="E41" zoomScale="197" workbookViewId="0">
      <selection activeCell="K52" sqref="K52"/>
    </sheetView>
  </sheetViews>
  <sheetFormatPr defaultColWidth="11" defaultRowHeight="15.75"/>
  <cols>
    <col min="1" max="1" width="8.125" customWidth="1"/>
    <col min="2" max="2" width="7.875" customWidth="1"/>
    <col min="3" max="3" width="15.125" style="1" hidden="1" customWidth="1"/>
    <col min="4" max="4" width="20.375" customWidth="1"/>
    <col min="5" max="5" width="28.625" customWidth="1"/>
    <col min="6" max="6" width="3.625" customWidth="1"/>
    <col min="7" max="7" width="7.5" customWidth="1"/>
    <col min="8" max="8" width="8.125" customWidth="1"/>
    <col min="9" max="9" width="12.125" customWidth="1"/>
    <col min="10" max="10" width="20" customWidth="1"/>
    <col min="11" max="11" width="25" customWidth="1"/>
  </cols>
  <sheetData>
    <row r="1" spans="1:11">
      <c r="A1" s="171" t="s">
        <v>534</v>
      </c>
      <c r="B1" s="171"/>
      <c r="C1" s="171"/>
      <c r="D1" s="171"/>
      <c r="E1" s="171"/>
      <c r="F1" s="93"/>
      <c r="G1" s="171" t="s">
        <v>363</v>
      </c>
      <c r="H1" s="171"/>
      <c r="I1" s="171"/>
      <c r="J1" s="171"/>
      <c r="K1" s="171"/>
    </row>
    <row r="2" spans="1:11">
      <c r="A2" s="93"/>
      <c r="B2" s="93"/>
      <c r="C2" s="90"/>
      <c r="D2" s="93"/>
      <c r="E2" s="93"/>
      <c r="F2" s="93"/>
      <c r="G2" s="93"/>
      <c r="H2" s="93"/>
      <c r="I2" s="90"/>
      <c r="J2" s="93"/>
      <c r="K2" s="93"/>
    </row>
    <row r="3" spans="1:11">
      <c r="A3" s="171" t="s">
        <v>333</v>
      </c>
      <c r="B3" s="171"/>
      <c r="C3" s="171"/>
      <c r="D3" s="171"/>
      <c r="E3" s="171"/>
      <c r="F3" s="93"/>
      <c r="G3" s="171" t="s">
        <v>333</v>
      </c>
      <c r="H3" s="171"/>
      <c r="I3" s="171"/>
      <c r="J3" s="171"/>
      <c r="K3" s="171"/>
    </row>
    <row r="4" spans="1:11">
      <c r="A4" s="60" t="s">
        <v>18</v>
      </c>
      <c r="B4" s="19" t="s">
        <v>11</v>
      </c>
      <c r="C4" s="64" t="s">
        <v>12</v>
      </c>
      <c r="D4" s="41" t="s">
        <v>13</v>
      </c>
      <c r="E4" s="41" t="s">
        <v>14</v>
      </c>
      <c r="F4" s="93"/>
      <c r="G4" s="60" t="s">
        <v>18</v>
      </c>
      <c r="H4" s="19" t="s">
        <v>11</v>
      </c>
      <c r="I4" s="64" t="s">
        <v>12</v>
      </c>
      <c r="J4" s="41" t="s">
        <v>13</v>
      </c>
      <c r="K4" s="41" t="s">
        <v>14</v>
      </c>
    </row>
    <row r="5" spans="1:11">
      <c r="A5" s="61" t="s">
        <v>25</v>
      </c>
      <c r="B5" s="45">
        <v>10</v>
      </c>
      <c r="C5" s="45">
        <v>10081189990</v>
      </c>
      <c r="D5" s="6" t="s">
        <v>334</v>
      </c>
      <c r="E5" s="6" t="s">
        <v>84</v>
      </c>
      <c r="F5" s="93"/>
      <c r="G5" s="61" t="s">
        <v>25</v>
      </c>
      <c r="H5" s="45"/>
      <c r="I5" s="45"/>
      <c r="J5" s="6"/>
      <c r="K5" s="6"/>
    </row>
    <row r="6" spans="1:11">
      <c r="A6" s="61" t="s">
        <v>31</v>
      </c>
      <c r="B6" s="45">
        <v>12</v>
      </c>
      <c r="C6" s="45">
        <v>10089250185</v>
      </c>
      <c r="D6" s="6" t="s">
        <v>338</v>
      </c>
      <c r="E6" s="6" t="s">
        <v>84</v>
      </c>
      <c r="F6" s="93"/>
      <c r="G6" s="61" t="s">
        <v>31</v>
      </c>
      <c r="H6" s="45"/>
      <c r="I6" s="45"/>
      <c r="J6" s="6"/>
      <c r="K6" s="6"/>
    </row>
    <row r="7" spans="1:11">
      <c r="A7" s="61" t="s">
        <v>35</v>
      </c>
      <c r="B7" s="45">
        <v>13</v>
      </c>
      <c r="C7" s="45">
        <v>10093341161</v>
      </c>
      <c r="D7" s="6" t="s">
        <v>342</v>
      </c>
      <c r="E7" s="6" t="s">
        <v>84</v>
      </c>
      <c r="F7" s="93"/>
      <c r="G7" s="61" t="s">
        <v>35</v>
      </c>
      <c r="H7" s="45"/>
      <c r="I7" s="45"/>
      <c r="J7" s="6"/>
      <c r="K7" s="6"/>
    </row>
    <row r="8" spans="1:11">
      <c r="A8" s="93"/>
      <c r="B8" s="93"/>
      <c r="C8" s="90"/>
      <c r="D8" s="93"/>
      <c r="E8" s="93"/>
      <c r="F8" s="93"/>
      <c r="G8" s="93"/>
      <c r="H8" s="93"/>
      <c r="I8" s="90"/>
      <c r="J8" s="93"/>
      <c r="K8" s="93"/>
    </row>
    <row r="9" spans="1:11">
      <c r="A9" s="171" t="s">
        <v>276</v>
      </c>
      <c r="B9" s="171"/>
      <c r="C9" s="171"/>
      <c r="D9" s="171"/>
      <c r="E9" s="171"/>
      <c r="F9" s="93"/>
      <c r="G9" s="171" t="s">
        <v>276</v>
      </c>
      <c r="H9" s="171"/>
      <c r="I9" s="171"/>
      <c r="J9" s="171"/>
      <c r="K9" s="171"/>
    </row>
    <row r="10" spans="1:11">
      <c r="A10" s="60" t="s">
        <v>18</v>
      </c>
      <c r="B10" s="64" t="s">
        <v>11</v>
      </c>
      <c r="C10" s="41" t="s">
        <v>12</v>
      </c>
      <c r="D10" s="41" t="s">
        <v>13</v>
      </c>
      <c r="E10" s="41" t="s">
        <v>14</v>
      </c>
      <c r="F10" s="93"/>
      <c r="G10" s="60" t="s">
        <v>18</v>
      </c>
      <c r="H10" s="64" t="s">
        <v>11</v>
      </c>
      <c r="I10" s="41" t="s">
        <v>12</v>
      </c>
      <c r="J10" s="41" t="s">
        <v>13</v>
      </c>
      <c r="K10" s="41" t="s">
        <v>14</v>
      </c>
    </row>
    <row r="11" spans="1:11">
      <c r="A11" s="61" t="s">
        <v>25</v>
      </c>
      <c r="B11" s="45">
        <v>73</v>
      </c>
      <c r="C11" s="45">
        <v>10097731625</v>
      </c>
      <c r="D11" s="47" t="s">
        <v>277</v>
      </c>
      <c r="E11" s="47" t="s">
        <v>44</v>
      </c>
      <c r="F11" s="93"/>
      <c r="G11" s="61" t="s">
        <v>25</v>
      </c>
      <c r="H11" s="45"/>
      <c r="I11" s="45"/>
      <c r="J11" s="47"/>
      <c r="K11" s="47"/>
    </row>
    <row r="12" spans="1:11">
      <c r="A12" s="61" t="s">
        <v>31</v>
      </c>
      <c r="B12" s="45">
        <v>65</v>
      </c>
      <c r="C12" s="45">
        <v>10047563528</v>
      </c>
      <c r="D12" s="6" t="s">
        <v>281</v>
      </c>
      <c r="E12" s="6" t="s">
        <v>29</v>
      </c>
      <c r="F12" s="93"/>
      <c r="G12" s="61" t="s">
        <v>31</v>
      </c>
      <c r="H12" s="45"/>
      <c r="I12" s="45"/>
      <c r="J12" s="6"/>
      <c r="K12" s="6"/>
    </row>
    <row r="13" spans="1:11">
      <c r="A13" s="61" t="s">
        <v>35</v>
      </c>
      <c r="B13" s="45">
        <v>68</v>
      </c>
      <c r="C13" s="45">
        <v>10010959364</v>
      </c>
      <c r="D13" s="6" t="s">
        <v>285</v>
      </c>
      <c r="E13" s="6" t="s">
        <v>286</v>
      </c>
      <c r="F13" s="93"/>
      <c r="G13" s="61" t="s">
        <v>35</v>
      </c>
      <c r="H13" s="45"/>
      <c r="I13" s="45"/>
      <c r="J13" s="6"/>
      <c r="K13" s="6"/>
    </row>
    <row r="14" spans="1:11">
      <c r="A14" s="93"/>
      <c r="B14" s="93"/>
      <c r="C14" s="90"/>
      <c r="D14" s="93"/>
      <c r="E14" s="93"/>
      <c r="F14" s="93"/>
      <c r="G14" s="93"/>
      <c r="H14" s="93"/>
      <c r="I14" s="90"/>
      <c r="J14" s="93"/>
      <c r="K14" s="93"/>
    </row>
    <row r="15" spans="1:11">
      <c r="A15" s="174" t="s">
        <v>207</v>
      </c>
      <c r="B15" s="174"/>
      <c r="C15" s="174"/>
      <c r="D15" s="174"/>
      <c r="E15" s="174"/>
      <c r="F15" s="93"/>
      <c r="G15" s="174" t="s">
        <v>207</v>
      </c>
      <c r="H15" s="174"/>
      <c r="I15" s="174"/>
      <c r="J15" s="174"/>
      <c r="K15" s="174"/>
    </row>
    <row r="16" spans="1:11">
      <c r="A16" s="60" t="s">
        <v>18</v>
      </c>
      <c r="B16" s="19" t="s">
        <v>11</v>
      </c>
      <c r="C16" s="41" t="s">
        <v>12</v>
      </c>
      <c r="D16" s="41" t="s">
        <v>13</v>
      </c>
      <c r="E16" s="41" t="s">
        <v>14</v>
      </c>
      <c r="F16" s="93"/>
      <c r="G16" s="60" t="s">
        <v>18</v>
      </c>
      <c r="H16" s="19" t="s">
        <v>11</v>
      </c>
      <c r="I16" s="41" t="s">
        <v>12</v>
      </c>
      <c r="J16" s="41" t="s">
        <v>13</v>
      </c>
      <c r="K16" s="41" t="s">
        <v>14</v>
      </c>
    </row>
    <row r="17" spans="1:11">
      <c r="A17" s="61" t="s">
        <v>25</v>
      </c>
      <c r="B17" s="45">
        <v>36</v>
      </c>
      <c r="C17" s="45">
        <v>10047349623</v>
      </c>
      <c r="D17" s="47" t="s">
        <v>208</v>
      </c>
      <c r="E17" s="47" t="s">
        <v>44</v>
      </c>
      <c r="F17" s="93"/>
      <c r="G17" s="61" t="s">
        <v>25</v>
      </c>
      <c r="H17" s="45"/>
      <c r="I17" s="45"/>
      <c r="J17" s="47"/>
      <c r="K17" s="47"/>
    </row>
    <row r="18" spans="1:11">
      <c r="A18" s="61" t="s">
        <v>31</v>
      </c>
      <c r="B18" s="45">
        <v>6</v>
      </c>
      <c r="C18" s="45">
        <v>10047280309</v>
      </c>
      <c r="D18" s="6" t="s">
        <v>212</v>
      </c>
      <c r="E18" s="48" t="s">
        <v>213</v>
      </c>
      <c r="F18" s="93"/>
      <c r="G18" s="61" t="s">
        <v>31</v>
      </c>
      <c r="H18" s="45"/>
      <c r="I18" s="45"/>
      <c r="J18" s="6"/>
      <c r="K18" s="48"/>
    </row>
    <row r="19" spans="1:11">
      <c r="A19" s="61" t="s">
        <v>35</v>
      </c>
      <c r="B19" s="45">
        <v>21</v>
      </c>
      <c r="C19" s="45">
        <v>10093680560</v>
      </c>
      <c r="D19" s="6" t="s">
        <v>217</v>
      </c>
      <c r="E19" s="6" t="s">
        <v>218</v>
      </c>
      <c r="F19" s="93"/>
      <c r="G19" s="61" t="s">
        <v>35</v>
      </c>
      <c r="H19" s="45"/>
      <c r="I19" s="45"/>
      <c r="J19" s="6"/>
      <c r="K19" s="6"/>
    </row>
    <row r="20" spans="1:11">
      <c r="A20" s="93"/>
      <c r="B20" s="93"/>
      <c r="C20" s="90"/>
      <c r="D20" s="93"/>
      <c r="E20" s="93"/>
      <c r="F20" s="93"/>
      <c r="G20" s="93"/>
      <c r="H20" s="93"/>
      <c r="I20" s="90"/>
      <c r="J20" s="93"/>
      <c r="K20" s="93"/>
    </row>
    <row r="21" spans="1:11">
      <c r="A21" s="171" t="s">
        <v>108</v>
      </c>
      <c r="B21" s="171"/>
      <c r="C21" s="171"/>
      <c r="D21" s="171"/>
      <c r="E21" s="171"/>
      <c r="F21" s="93"/>
      <c r="G21" s="171" t="s">
        <v>108</v>
      </c>
      <c r="H21" s="171"/>
      <c r="I21" s="171"/>
      <c r="J21" s="171"/>
      <c r="K21" s="171"/>
    </row>
    <row r="22" spans="1:11">
      <c r="A22" s="60" t="s">
        <v>18</v>
      </c>
      <c r="B22" s="19" t="s">
        <v>11</v>
      </c>
      <c r="C22" s="41" t="s">
        <v>12</v>
      </c>
      <c r="D22" s="41" t="s">
        <v>13</v>
      </c>
      <c r="E22" s="41" t="s">
        <v>14</v>
      </c>
      <c r="F22" s="93"/>
      <c r="G22" s="60" t="s">
        <v>18</v>
      </c>
      <c r="H22" s="19" t="s">
        <v>11</v>
      </c>
      <c r="I22" s="41" t="s">
        <v>12</v>
      </c>
      <c r="J22" s="41" t="s">
        <v>13</v>
      </c>
      <c r="K22" s="41" t="s">
        <v>14</v>
      </c>
    </row>
    <row r="23" spans="1:11">
      <c r="A23" s="61" t="s">
        <v>25</v>
      </c>
      <c r="B23" s="45">
        <v>58</v>
      </c>
      <c r="C23" s="45">
        <v>10066429119</v>
      </c>
      <c r="D23" s="6" t="s">
        <v>109</v>
      </c>
      <c r="E23" s="6" t="s">
        <v>84</v>
      </c>
      <c r="F23" s="93"/>
      <c r="G23" s="61" t="s">
        <v>25</v>
      </c>
      <c r="H23" s="45"/>
      <c r="I23" s="45"/>
      <c r="J23" s="6"/>
      <c r="K23" s="6"/>
    </row>
    <row r="24" spans="1:11">
      <c r="A24" s="61" t="s">
        <v>31</v>
      </c>
      <c r="B24" s="45">
        <v>56</v>
      </c>
      <c r="C24" s="45">
        <v>10090732467</v>
      </c>
      <c r="D24" s="6" t="s">
        <v>113</v>
      </c>
      <c r="E24" s="6" t="s">
        <v>29</v>
      </c>
      <c r="F24" s="93"/>
      <c r="G24" s="61" t="s">
        <v>31</v>
      </c>
      <c r="H24" s="45"/>
      <c r="I24" s="45"/>
      <c r="J24" s="6"/>
      <c r="K24" s="6"/>
    </row>
    <row r="25" spans="1:11">
      <c r="A25" s="61" t="s">
        <v>35</v>
      </c>
      <c r="B25" s="45">
        <v>59</v>
      </c>
      <c r="C25" s="45">
        <v>10072551031</v>
      </c>
      <c r="D25" s="6" t="s">
        <v>121</v>
      </c>
      <c r="E25" s="6" t="s">
        <v>47</v>
      </c>
      <c r="F25" s="93"/>
      <c r="G25" s="61" t="s">
        <v>35</v>
      </c>
      <c r="H25" s="45"/>
      <c r="I25" s="45"/>
      <c r="J25" s="6"/>
      <c r="K25" s="6"/>
    </row>
    <row r="26" spans="1:11">
      <c r="A26" s="93"/>
      <c r="B26" s="93"/>
      <c r="C26" s="90"/>
      <c r="D26" s="93"/>
      <c r="E26" s="93"/>
      <c r="F26" s="93"/>
      <c r="G26" s="93"/>
      <c r="H26" s="93"/>
      <c r="I26" s="90"/>
      <c r="J26" s="93"/>
      <c r="K26" s="93"/>
    </row>
    <row r="27" spans="1:11">
      <c r="A27" s="171" t="s">
        <v>63</v>
      </c>
      <c r="B27" s="171"/>
      <c r="C27" s="171"/>
      <c r="D27" s="171"/>
      <c r="E27" s="171"/>
      <c r="F27" s="93"/>
      <c r="G27" s="171" t="s">
        <v>63</v>
      </c>
      <c r="H27" s="171"/>
      <c r="I27" s="171"/>
      <c r="J27" s="171"/>
      <c r="K27" s="171"/>
    </row>
    <row r="28" spans="1:11">
      <c r="A28" s="60" t="s">
        <v>18</v>
      </c>
      <c r="B28" s="19" t="s">
        <v>11</v>
      </c>
      <c r="C28" s="41" t="s">
        <v>12</v>
      </c>
      <c r="D28" s="41" t="s">
        <v>13</v>
      </c>
      <c r="E28" s="41" t="s">
        <v>14</v>
      </c>
      <c r="F28" s="93"/>
      <c r="G28" s="60" t="s">
        <v>18</v>
      </c>
      <c r="H28" s="19" t="s">
        <v>11</v>
      </c>
      <c r="I28" s="41" t="s">
        <v>12</v>
      </c>
      <c r="J28" s="41" t="s">
        <v>13</v>
      </c>
      <c r="K28" s="41" t="s">
        <v>14</v>
      </c>
    </row>
    <row r="29" spans="1:11">
      <c r="A29" s="61" t="s">
        <v>25</v>
      </c>
      <c r="B29" s="45">
        <v>14</v>
      </c>
      <c r="C29" s="45">
        <v>10047400749</v>
      </c>
      <c r="D29" s="47" t="s">
        <v>64</v>
      </c>
      <c r="E29" s="47" t="s">
        <v>44</v>
      </c>
      <c r="F29" s="93"/>
      <c r="G29" s="61" t="s">
        <v>25</v>
      </c>
      <c r="H29" s="45"/>
      <c r="I29" s="45"/>
      <c r="J29" s="47"/>
      <c r="K29" s="47"/>
    </row>
    <row r="30" spans="1:11">
      <c r="A30" s="61" t="s">
        <v>31</v>
      </c>
      <c r="B30" s="45">
        <v>13</v>
      </c>
      <c r="C30" s="45">
        <v>10047400446</v>
      </c>
      <c r="D30" s="47" t="s">
        <v>70</v>
      </c>
      <c r="E30" s="47" t="s">
        <v>44</v>
      </c>
      <c r="F30" s="93"/>
      <c r="G30" s="61" t="s">
        <v>31</v>
      </c>
      <c r="H30" s="45"/>
      <c r="I30" s="45"/>
      <c r="J30" s="47"/>
      <c r="K30" s="47"/>
    </row>
    <row r="31" spans="1:11">
      <c r="A31" s="61" t="s">
        <v>35</v>
      </c>
      <c r="B31" s="45">
        <v>10</v>
      </c>
      <c r="C31" s="45">
        <v>10047388726</v>
      </c>
      <c r="D31" s="6" t="s">
        <v>74</v>
      </c>
      <c r="E31" s="6" t="s">
        <v>47</v>
      </c>
      <c r="F31" s="93"/>
      <c r="G31" s="61" t="s">
        <v>35</v>
      </c>
      <c r="H31" s="45"/>
      <c r="I31" s="45"/>
      <c r="J31" s="6"/>
      <c r="K31" s="6"/>
    </row>
    <row r="32" spans="1:11">
      <c r="A32" s="93"/>
      <c r="B32" s="93"/>
      <c r="C32" s="90"/>
      <c r="D32" s="93"/>
      <c r="E32" s="93"/>
      <c r="F32" s="93"/>
      <c r="G32" s="93"/>
      <c r="H32" s="93"/>
      <c r="I32" s="90"/>
      <c r="J32" s="93"/>
      <c r="K32" s="93"/>
    </row>
    <row r="33" spans="1:11">
      <c r="A33" s="171" t="s">
        <v>41</v>
      </c>
      <c r="B33" s="173"/>
      <c r="C33" s="173"/>
      <c r="D33" s="173"/>
      <c r="E33" s="173"/>
      <c r="F33" s="93"/>
      <c r="G33" s="171" t="s">
        <v>41</v>
      </c>
      <c r="H33" s="173"/>
      <c r="I33" s="173"/>
      <c r="J33" s="173"/>
      <c r="K33" s="173"/>
    </row>
    <row r="34" spans="1:11">
      <c r="A34" s="60" t="s">
        <v>18</v>
      </c>
      <c r="B34" s="19" t="s">
        <v>11</v>
      </c>
      <c r="C34" s="18" t="s">
        <v>12</v>
      </c>
      <c r="D34" s="18" t="s">
        <v>13</v>
      </c>
      <c r="E34" s="18" t="s">
        <v>14</v>
      </c>
      <c r="F34" s="93"/>
      <c r="G34" s="60" t="s">
        <v>18</v>
      </c>
      <c r="H34" s="19" t="s">
        <v>11</v>
      </c>
      <c r="I34" s="18" t="s">
        <v>12</v>
      </c>
      <c r="J34" s="18" t="s">
        <v>13</v>
      </c>
      <c r="K34" s="18" t="s">
        <v>14</v>
      </c>
    </row>
    <row r="35" spans="1:11">
      <c r="A35" s="61" t="s">
        <v>25</v>
      </c>
      <c r="B35" s="45">
        <v>36</v>
      </c>
      <c r="C35" s="45">
        <v>10047282935</v>
      </c>
      <c r="D35" s="47" t="s">
        <v>43</v>
      </c>
      <c r="E35" s="47" t="s">
        <v>44</v>
      </c>
      <c r="F35" s="93"/>
      <c r="G35" s="61" t="s">
        <v>25</v>
      </c>
      <c r="H35" s="45"/>
      <c r="I35" s="45"/>
      <c r="J35" s="47"/>
      <c r="K35" s="47"/>
    </row>
    <row r="36" spans="1:11">
      <c r="A36" s="61" t="s">
        <v>31</v>
      </c>
      <c r="B36" s="45">
        <v>32</v>
      </c>
      <c r="C36" s="45">
        <v>10047403981</v>
      </c>
      <c r="D36" s="6" t="s">
        <v>49</v>
      </c>
      <c r="E36" s="6" t="s">
        <v>29</v>
      </c>
      <c r="F36" s="93"/>
      <c r="G36" s="61" t="s">
        <v>31</v>
      </c>
      <c r="H36" s="45"/>
      <c r="I36" s="45"/>
      <c r="J36" s="6"/>
      <c r="K36" s="6"/>
    </row>
    <row r="37" spans="1:11">
      <c r="A37" s="61" t="s">
        <v>35</v>
      </c>
      <c r="B37" s="45">
        <v>31</v>
      </c>
      <c r="C37" s="45">
        <v>10047448643</v>
      </c>
      <c r="D37" s="6" t="s">
        <v>51</v>
      </c>
      <c r="E37" s="6" t="s">
        <v>52</v>
      </c>
      <c r="F37" s="93"/>
      <c r="G37" s="61" t="s">
        <v>35</v>
      </c>
      <c r="H37" s="45"/>
      <c r="I37" s="45"/>
      <c r="J37" s="6"/>
      <c r="K37" s="6"/>
    </row>
    <row r="38" spans="1:11">
      <c r="A38" s="93"/>
      <c r="B38" s="93"/>
      <c r="C38" s="90"/>
      <c r="D38" s="93"/>
      <c r="E38" s="93"/>
      <c r="F38" s="93"/>
      <c r="G38" s="93"/>
      <c r="H38" s="93"/>
      <c r="I38" s="90"/>
      <c r="J38" s="93"/>
      <c r="K38" s="93"/>
    </row>
    <row r="39" spans="1:11">
      <c r="A39" s="171" t="s">
        <v>140</v>
      </c>
      <c r="B39" s="171"/>
      <c r="C39" s="171"/>
      <c r="D39" s="171"/>
      <c r="E39" s="171"/>
      <c r="F39" s="93"/>
      <c r="G39" s="171" t="s">
        <v>140</v>
      </c>
      <c r="H39" s="171"/>
      <c r="I39" s="171"/>
      <c r="J39" s="171"/>
      <c r="K39" s="171"/>
    </row>
    <row r="40" spans="1:11">
      <c r="A40" s="60" t="s">
        <v>18</v>
      </c>
      <c r="B40" s="19" t="s">
        <v>11</v>
      </c>
      <c r="C40" s="41" t="s">
        <v>12</v>
      </c>
      <c r="D40" s="41" t="s">
        <v>13</v>
      </c>
      <c r="E40" s="41" t="s">
        <v>14</v>
      </c>
      <c r="F40" s="93"/>
      <c r="G40" s="60" t="s">
        <v>18</v>
      </c>
      <c r="H40" s="19" t="s">
        <v>11</v>
      </c>
      <c r="I40" s="41" t="s">
        <v>12</v>
      </c>
      <c r="J40" s="41" t="s">
        <v>13</v>
      </c>
      <c r="K40" s="41" t="s">
        <v>14</v>
      </c>
    </row>
    <row r="41" spans="1:11">
      <c r="A41" s="61" t="s">
        <v>25</v>
      </c>
      <c r="B41" s="45">
        <v>51</v>
      </c>
      <c r="C41" s="45">
        <v>10047431263</v>
      </c>
      <c r="D41" s="6" t="s">
        <v>141</v>
      </c>
      <c r="E41" s="6" t="s">
        <v>20</v>
      </c>
      <c r="F41" s="93"/>
      <c r="G41" s="61" t="s">
        <v>25</v>
      </c>
      <c r="H41" s="45"/>
      <c r="I41" s="45"/>
      <c r="J41" s="6"/>
      <c r="K41" s="6"/>
    </row>
    <row r="42" spans="1:11">
      <c r="A42" s="61" t="s">
        <v>31</v>
      </c>
      <c r="B42" s="45">
        <v>74</v>
      </c>
      <c r="C42" s="45">
        <v>10086057875</v>
      </c>
      <c r="D42" s="47" t="s">
        <v>144</v>
      </c>
      <c r="E42" s="47" t="s">
        <v>44</v>
      </c>
      <c r="F42" s="93"/>
      <c r="G42" s="61" t="s">
        <v>31</v>
      </c>
      <c r="H42" s="45"/>
      <c r="I42" s="45"/>
      <c r="J42" s="47"/>
      <c r="K42" s="47"/>
    </row>
    <row r="43" spans="1:11">
      <c r="A43" s="61" t="s">
        <v>35</v>
      </c>
      <c r="B43" s="45">
        <v>71</v>
      </c>
      <c r="C43" s="45">
        <v>10047400547</v>
      </c>
      <c r="D43" s="47" t="s">
        <v>147</v>
      </c>
      <c r="E43" s="47" t="s">
        <v>44</v>
      </c>
      <c r="F43" s="93"/>
      <c r="G43" s="61" t="s">
        <v>35</v>
      </c>
      <c r="H43" s="45"/>
      <c r="I43" s="45"/>
      <c r="J43" s="47"/>
      <c r="K43" s="47"/>
    </row>
    <row r="44" spans="1:11">
      <c r="A44" s="93"/>
      <c r="B44" s="93"/>
      <c r="C44" s="90"/>
      <c r="D44" s="93"/>
      <c r="E44" s="93"/>
      <c r="F44" s="93"/>
      <c r="G44" s="93"/>
      <c r="H44" s="93"/>
      <c r="I44" s="90"/>
      <c r="J44" s="93"/>
      <c r="K44" s="93"/>
    </row>
    <row r="45" spans="1:11">
      <c r="A45" s="171" t="s">
        <v>8</v>
      </c>
      <c r="B45" s="171"/>
      <c r="C45" s="171"/>
      <c r="D45" s="171"/>
      <c r="E45" s="171"/>
      <c r="F45" s="93"/>
      <c r="G45" s="171" t="s">
        <v>8</v>
      </c>
      <c r="H45" s="171"/>
      <c r="I45" s="171"/>
      <c r="J45" s="171"/>
      <c r="K45" s="171"/>
    </row>
    <row r="46" spans="1:11">
      <c r="A46" s="60" t="s">
        <v>18</v>
      </c>
      <c r="B46" s="19" t="s">
        <v>11</v>
      </c>
      <c r="C46" s="18" t="s">
        <v>12</v>
      </c>
      <c r="D46" s="18" t="s">
        <v>13</v>
      </c>
      <c r="E46" s="18" t="s">
        <v>14</v>
      </c>
      <c r="F46" s="93"/>
      <c r="G46" s="60" t="s">
        <v>18</v>
      </c>
      <c r="H46" s="19" t="s">
        <v>11</v>
      </c>
      <c r="I46" s="18" t="s">
        <v>12</v>
      </c>
      <c r="J46" s="18" t="s">
        <v>13</v>
      </c>
      <c r="K46" s="18" t="s">
        <v>14</v>
      </c>
    </row>
    <row r="47" spans="1:11">
      <c r="A47" s="61" t="s">
        <v>25</v>
      </c>
      <c r="B47" s="45">
        <v>3</v>
      </c>
      <c r="C47" s="6">
        <v>10004738937</v>
      </c>
      <c r="D47" s="6" t="s">
        <v>26</v>
      </c>
      <c r="E47" s="6" t="s">
        <v>20</v>
      </c>
      <c r="F47" s="93"/>
      <c r="G47" s="61" t="s">
        <v>25</v>
      </c>
      <c r="H47" s="45"/>
      <c r="I47" s="6"/>
      <c r="J47" s="6"/>
      <c r="K47" s="6"/>
    </row>
    <row r="48" spans="1:11">
      <c r="A48" s="61" t="s">
        <v>31</v>
      </c>
      <c r="B48" s="45">
        <v>2</v>
      </c>
      <c r="C48" s="6">
        <v>10047208365</v>
      </c>
      <c r="D48" s="6" t="s">
        <v>19</v>
      </c>
      <c r="E48" s="6" t="s">
        <v>20</v>
      </c>
      <c r="F48" s="93"/>
      <c r="G48" s="61" t="s">
        <v>31</v>
      </c>
      <c r="H48" s="45"/>
      <c r="I48" s="6"/>
      <c r="J48" s="6"/>
      <c r="K48" s="6"/>
    </row>
    <row r="49" spans="1:11">
      <c r="A49" s="61" t="s">
        <v>35</v>
      </c>
      <c r="B49" s="45">
        <v>1</v>
      </c>
      <c r="C49" s="6">
        <v>10047254845</v>
      </c>
      <c r="D49" s="6" t="s">
        <v>23</v>
      </c>
      <c r="E49" s="6" t="s">
        <v>20</v>
      </c>
      <c r="F49" s="93"/>
      <c r="G49" s="61" t="s">
        <v>35</v>
      </c>
      <c r="H49" s="45"/>
      <c r="I49" s="6"/>
      <c r="J49" s="6"/>
      <c r="K49" s="6"/>
    </row>
  </sheetData>
  <mergeCells count="18">
    <mergeCell ref="A27:E27"/>
    <mergeCell ref="A33:E33"/>
    <mergeCell ref="G39:K39"/>
    <mergeCell ref="G45:K45"/>
    <mergeCell ref="A39:E39"/>
    <mergeCell ref="A45:E45"/>
    <mergeCell ref="A1:E1"/>
    <mergeCell ref="G1:K1"/>
    <mergeCell ref="G3:K3"/>
    <mergeCell ref="G9:K9"/>
    <mergeCell ref="G15:K15"/>
    <mergeCell ref="G21:K21"/>
    <mergeCell ref="G27:K27"/>
    <mergeCell ref="G33:K33"/>
    <mergeCell ref="A3:E3"/>
    <mergeCell ref="A9:E9"/>
    <mergeCell ref="A15:E15"/>
    <mergeCell ref="A21:E21"/>
  </mergeCells>
  <pageMargins left="0.7" right="0.7" top="0.78740157499999996" bottom="0.78740157499999996" header="0.3" footer="0.3"/>
  <pageSetup paperSize="9" orientation="portrait" horizontalDpi="0" verticalDpi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0" sqref="K30"/>
    </sheetView>
  </sheetViews>
  <sheetFormatPr defaultColWidth="11" defaultRowHeight="15.75"/>
  <sheetData/>
  <pageMargins left="0.7" right="0.7" top="0.78740157499999996" bottom="0.78740157499999996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9"/>
  <sheetViews>
    <sheetView topLeftCell="A12" zoomScale="125" workbookViewId="0">
      <selection activeCell="J26" sqref="J26:M26"/>
    </sheetView>
  </sheetViews>
  <sheetFormatPr defaultColWidth="11" defaultRowHeight="15.75"/>
  <cols>
    <col min="1" max="1" width="4.875" customWidth="1"/>
    <col min="2" max="2" width="5.5" customWidth="1"/>
    <col min="3" max="3" width="5.125" customWidth="1"/>
    <col min="4" max="4" width="13.625" customWidth="1"/>
    <col min="5" max="5" width="18" customWidth="1"/>
    <col min="6" max="6" width="24.625" customWidth="1"/>
    <col min="7" max="7" width="10.5" style="54" customWidth="1"/>
    <col min="8" max="8" width="5.5" style="35" customWidth="1"/>
    <col min="9" max="9" width="5.375" customWidth="1"/>
    <col min="10" max="10" width="3.875" style="1" customWidth="1"/>
    <col min="11" max="11" width="13.5" customWidth="1"/>
    <col min="12" max="12" width="20.375" customWidth="1"/>
    <col min="13" max="13" width="25.125" customWidth="1"/>
    <col min="14" max="14" width="8.5" customWidth="1"/>
    <col min="15" max="15" width="4.875" style="1" customWidth="1"/>
    <col min="16" max="16" width="5.125" style="1" customWidth="1"/>
    <col min="17" max="17" width="13.125" style="2" customWidth="1"/>
    <col min="18" max="18" width="21.5" style="2" customWidth="1"/>
    <col min="19" max="19" width="26.375" style="2" customWidth="1"/>
  </cols>
  <sheetData>
    <row r="1" spans="1:19" ht="18.75">
      <c r="A1" s="172" t="s">
        <v>0</v>
      </c>
      <c r="B1" s="172"/>
      <c r="C1" s="172"/>
      <c r="D1" s="172"/>
      <c r="E1" s="172"/>
      <c r="F1" s="172"/>
      <c r="G1" s="172"/>
      <c r="I1" s="93"/>
      <c r="J1" s="90"/>
      <c r="K1" s="93"/>
      <c r="L1" s="93"/>
      <c r="M1" s="93"/>
      <c r="N1" s="93"/>
      <c r="O1" s="172" t="s">
        <v>0</v>
      </c>
      <c r="P1" s="172"/>
      <c r="Q1" s="172"/>
      <c r="R1" s="172"/>
      <c r="S1" s="172"/>
    </row>
    <row r="2" spans="1:19" ht="18.75">
      <c r="A2" s="172" t="s">
        <v>1</v>
      </c>
      <c r="B2" s="172"/>
      <c r="C2" s="172"/>
      <c r="D2" s="172"/>
      <c r="E2" s="172"/>
      <c r="F2" s="172"/>
      <c r="G2" s="172"/>
      <c r="I2" s="93"/>
      <c r="J2" s="90"/>
      <c r="K2" s="93"/>
      <c r="L2" s="93"/>
      <c r="M2" s="93"/>
      <c r="N2" s="93"/>
      <c r="O2" s="172" t="s">
        <v>1</v>
      </c>
      <c r="P2" s="172"/>
      <c r="Q2" s="172"/>
      <c r="R2" s="172"/>
      <c r="S2" s="172"/>
    </row>
    <row r="3" spans="1:19" ht="18.75">
      <c r="A3" s="172" t="s">
        <v>2</v>
      </c>
      <c r="B3" s="172"/>
      <c r="C3" s="172"/>
      <c r="D3" s="172"/>
      <c r="E3" s="172"/>
      <c r="F3" s="172"/>
      <c r="G3" s="172"/>
      <c r="I3" s="93"/>
      <c r="J3" s="90"/>
      <c r="K3" s="93"/>
      <c r="L3" s="93"/>
      <c r="M3" s="93"/>
      <c r="N3" s="93"/>
      <c r="O3" s="172" t="s">
        <v>2</v>
      </c>
      <c r="P3" s="172"/>
      <c r="Q3" s="172"/>
      <c r="R3" s="172"/>
      <c r="S3" s="172"/>
    </row>
    <row r="5" spans="1:19">
      <c r="A5" s="171" t="s">
        <v>4</v>
      </c>
      <c r="B5" s="171"/>
      <c r="C5" s="171"/>
      <c r="D5" s="171"/>
      <c r="E5" s="171"/>
      <c r="F5" s="171"/>
      <c r="G5" s="171"/>
      <c r="I5" s="93"/>
      <c r="J5" s="90"/>
      <c r="K5" s="93"/>
      <c r="L5" s="93"/>
      <c r="M5" s="93"/>
      <c r="N5" s="93"/>
      <c r="O5" s="171" t="s">
        <v>4</v>
      </c>
      <c r="P5" s="171"/>
      <c r="Q5" s="171"/>
      <c r="R5" s="171"/>
      <c r="S5" s="171"/>
    </row>
    <row r="6" spans="1:19">
      <c r="A6" s="31" t="s">
        <v>5</v>
      </c>
      <c r="B6" s="31"/>
      <c r="C6" s="93"/>
      <c r="D6" s="93"/>
      <c r="E6" s="93"/>
      <c r="F6" s="93"/>
      <c r="I6" s="93"/>
      <c r="J6" s="90"/>
      <c r="K6" s="93"/>
      <c r="L6" s="93"/>
      <c r="M6" s="93"/>
      <c r="N6" s="93"/>
      <c r="O6" s="89"/>
      <c r="P6" s="90"/>
      <c r="Q6" s="93"/>
      <c r="R6" s="93"/>
      <c r="S6" s="93"/>
    </row>
    <row r="7" spans="1:19">
      <c r="A7" s="171" t="s">
        <v>6</v>
      </c>
      <c r="B7" s="171"/>
      <c r="C7" s="171"/>
      <c r="D7" s="171"/>
      <c r="E7" s="171"/>
      <c r="F7" s="171"/>
      <c r="G7" s="171"/>
      <c r="H7" s="171" t="s">
        <v>7</v>
      </c>
      <c r="I7" s="171"/>
      <c r="J7" s="171"/>
      <c r="K7" s="171"/>
      <c r="L7" s="171"/>
      <c r="M7" s="171"/>
      <c r="N7" s="171"/>
      <c r="O7" s="171" t="s">
        <v>8</v>
      </c>
      <c r="P7" s="171"/>
      <c r="Q7" s="171"/>
      <c r="R7" s="171"/>
      <c r="S7" s="171"/>
    </row>
    <row r="8" spans="1:19">
      <c r="A8" s="17" t="s">
        <v>9</v>
      </c>
      <c r="B8" s="17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55" t="s">
        <v>15</v>
      </c>
      <c r="H8" s="58" t="s">
        <v>16</v>
      </c>
      <c r="I8" s="17" t="s">
        <v>10</v>
      </c>
      <c r="J8" s="19" t="s">
        <v>11</v>
      </c>
      <c r="K8" s="41" t="s">
        <v>12</v>
      </c>
      <c r="L8" s="41" t="s">
        <v>13</v>
      </c>
      <c r="M8" s="41" t="s">
        <v>14</v>
      </c>
      <c r="N8" s="56" t="s">
        <v>17</v>
      </c>
      <c r="O8" s="60" t="s">
        <v>18</v>
      </c>
      <c r="P8" s="19" t="s">
        <v>11</v>
      </c>
      <c r="Q8" s="18" t="s">
        <v>12</v>
      </c>
      <c r="R8" s="18" t="s">
        <v>13</v>
      </c>
      <c r="S8" s="18" t="s">
        <v>14</v>
      </c>
    </row>
    <row r="9" spans="1:19">
      <c r="A9" s="89">
        <v>1</v>
      </c>
      <c r="B9" s="38"/>
      <c r="C9" s="45">
        <v>2</v>
      </c>
      <c r="D9" s="6">
        <v>10047208365</v>
      </c>
      <c r="E9" s="6" t="s">
        <v>19</v>
      </c>
      <c r="F9" s="6" t="s">
        <v>20</v>
      </c>
      <c r="G9" s="51" t="s">
        <v>21</v>
      </c>
      <c r="H9" s="59" t="s">
        <v>22</v>
      </c>
      <c r="I9" s="39"/>
      <c r="J9" s="45">
        <v>1</v>
      </c>
      <c r="K9" s="6">
        <v>10047254845</v>
      </c>
      <c r="L9" s="6" t="s">
        <v>23</v>
      </c>
      <c r="M9" s="6" t="s">
        <v>20</v>
      </c>
      <c r="N9" s="62" t="s">
        <v>24</v>
      </c>
      <c r="O9" s="61" t="s">
        <v>25</v>
      </c>
      <c r="P9" s="45">
        <v>3</v>
      </c>
      <c r="Q9" s="6">
        <v>10004738937</v>
      </c>
      <c r="R9" s="6" t="s">
        <v>26</v>
      </c>
      <c r="S9" s="6" t="s">
        <v>20</v>
      </c>
    </row>
    <row r="10" spans="1:19">
      <c r="A10" s="89">
        <v>2</v>
      </c>
      <c r="B10" s="39"/>
      <c r="C10" s="45">
        <v>3</v>
      </c>
      <c r="D10" s="6">
        <v>10004738937</v>
      </c>
      <c r="E10" s="6" t="s">
        <v>26</v>
      </c>
      <c r="F10" s="6" t="s">
        <v>20</v>
      </c>
      <c r="G10" s="51" t="s">
        <v>27</v>
      </c>
      <c r="H10" s="59"/>
      <c r="I10" s="38"/>
      <c r="J10" s="45">
        <v>5</v>
      </c>
      <c r="K10" s="6">
        <v>10090732366</v>
      </c>
      <c r="L10" s="6" t="s">
        <v>28</v>
      </c>
      <c r="M10" s="6" t="s">
        <v>29</v>
      </c>
      <c r="N10" s="62" t="s">
        <v>30</v>
      </c>
      <c r="O10" s="61" t="s">
        <v>31</v>
      </c>
      <c r="P10" s="45">
        <v>2</v>
      </c>
      <c r="Q10" s="6">
        <v>10047208365</v>
      </c>
      <c r="R10" s="6" t="s">
        <v>19</v>
      </c>
      <c r="S10" s="6" t="s">
        <v>20</v>
      </c>
    </row>
    <row r="11" spans="1:19">
      <c r="A11" s="89">
        <v>3</v>
      </c>
      <c r="B11" s="38"/>
      <c r="C11" s="45">
        <v>1</v>
      </c>
      <c r="D11" s="6">
        <v>10047254845</v>
      </c>
      <c r="E11" s="6" t="s">
        <v>23</v>
      </c>
      <c r="F11" s="6" t="s">
        <v>20</v>
      </c>
      <c r="G11" s="51" t="s">
        <v>32</v>
      </c>
      <c r="H11" s="59" t="s">
        <v>33</v>
      </c>
      <c r="I11" s="39"/>
      <c r="J11" s="45">
        <v>2</v>
      </c>
      <c r="K11" s="6">
        <v>10047208365</v>
      </c>
      <c r="L11" s="6" t="s">
        <v>19</v>
      </c>
      <c r="M11" s="6" t="s">
        <v>20</v>
      </c>
      <c r="N11" s="62" t="s">
        <v>34</v>
      </c>
      <c r="O11" s="61" t="s">
        <v>35</v>
      </c>
      <c r="P11" s="45">
        <v>1</v>
      </c>
      <c r="Q11" s="6">
        <v>10047254845</v>
      </c>
      <c r="R11" s="6" t="s">
        <v>23</v>
      </c>
      <c r="S11" s="6" t="s">
        <v>20</v>
      </c>
    </row>
    <row r="12" spans="1:19">
      <c r="A12" s="89">
        <v>4</v>
      </c>
      <c r="B12" s="39"/>
      <c r="C12" s="45">
        <v>5</v>
      </c>
      <c r="D12" s="6">
        <v>10090732366</v>
      </c>
      <c r="E12" s="6" t="s">
        <v>28</v>
      </c>
      <c r="F12" s="6" t="s">
        <v>29</v>
      </c>
      <c r="G12" s="51" t="s">
        <v>36</v>
      </c>
      <c r="H12" s="59"/>
      <c r="I12" s="38"/>
      <c r="J12" s="45">
        <v>3</v>
      </c>
      <c r="K12" s="6">
        <v>10004738937</v>
      </c>
      <c r="L12" s="6" t="s">
        <v>26</v>
      </c>
      <c r="M12" s="6" t="s">
        <v>20</v>
      </c>
      <c r="N12" s="62" t="s">
        <v>37</v>
      </c>
      <c r="O12" s="61" t="s">
        <v>38</v>
      </c>
      <c r="P12" s="45">
        <v>5</v>
      </c>
      <c r="Q12" s="6">
        <v>10090732366</v>
      </c>
      <c r="R12" s="6" t="s">
        <v>28</v>
      </c>
      <c r="S12" s="6" t="s">
        <v>29</v>
      </c>
    </row>
    <row r="13" spans="1:19" s="2" customFormat="1">
      <c r="A13" s="93"/>
      <c r="B13" s="42"/>
      <c r="C13" s="93"/>
      <c r="D13" s="40"/>
      <c r="E13" s="40"/>
      <c r="F13" s="40"/>
      <c r="G13" s="52"/>
      <c r="H13" s="35"/>
      <c r="I13" s="93"/>
      <c r="J13" s="90"/>
      <c r="K13" s="93"/>
      <c r="L13" s="93"/>
      <c r="M13" s="93"/>
      <c r="N13" s="93"/>
      <c r="O13" s="90"/>
      <c r="P13" s="90"/>
      <c r="Q13" s="40"/>
      <c r="R13" s="40"/>
      <c r="S13" s="40"/>
    </row>
    <row r="14" spans="1:19">
      <c r="A14" s="171" t="s">
        <v>39</v>
      </c>
      <c r="B14" s="173"/>
      <c r="C14" s="173"/>
      <c r="D14" s="173"/>
      <c r="E14" s="173"/>
      <c r="F14" s="173"/>
      <c r="G14" s="173"/>
      <c r="H14" s="171" t="s">
        <v>40</v>
      </c>
      <c r="I14" s="171"/>
      <c r="J14" s="171"/>
      <c r="K14" s="171"/>
      <c r="L14" s="171"/>
      <c r="M14" s="171"/>
      <c r="N14" s="171"/>
      <c r="O14" s="171" t="s">
        <v>41</v>
      </c>
      <c r="P14" s="173"/>
      <c r="Q14" s="173"/>
      <c r="R14" s="173"/>
      <c r="S14" s="173"/>
    </row>
    <row r="15" spans="1:19">
      <c r="A15" s="17" t="s">
        <v>42</v>
      </c>
      <c r="B15" s="17" t="s">
        <v>10</v>
      </c>
      <c r="C15" s="18" t="s">
        <v>11</v>
      </c>
      <c r="D15" s="18" t="s">
        <v>12</v>
      </c>
      <c r="E15" s="18" t="s">
        <v>13</v>
      </c>
      <c r="F15" s="18" t="s">
        <v>14</v>
      </c>
      <c r="G15" s="55" t="s">
        <v>15</v>
      </c>
      <c r="H15" s="58" t="s">
        <v>16</v>
      </c>
      <c r="I15" s="17" t="s">
        <v>10</v>
      </c>
      <c r="J15" s="19" t="s">
        <v>11</v>
      </c>
      <c r="K15" s="41" t="s">
        <v>12</v>
      </c>
      <c r="L15" s="41" t="s">
        <v>13</v>
      </c>
      <c r="M15" s="41" t="s">
        <v>14</v>
      </c>
      <c r="N15" s="56" t="s">
        <v>17</v>
      </c>
      <c r="O15" s="60" t="s">
        <v>18</v>
      </c>
      <c r="P15" s="19" t="s">
        <v>11</v>
      </c>
      <c r="Q15" s="18" t="s">
        <v>12</v>
      </c>
      <c r="R15" s="18" t="s">
        <v>13</v>
      </c>
      <c r="S15" s="18" t="s">
        <v>14</v>
      </c>
    </row>
    <row r="16" spans="1:19">
      <c r="A16" s="89">
        <v>1</v>
      </c>
      <c r="B16" s="38"/>
      <c r="C16" s="45">
        <v>36</v>
      </c>
      <c r="D16" s="45">
        <v>10047282935</v>
      </c>
      <c r="E16" s="47" t="s">
        <v>43</v>
      </c>
      <c r="F16" s="47" t="s">
        <v>44</v>
      </c>
      <c r="G16" s="51" t="s">
        <v>45</v>
      </c>
      <c r="H16" s="59" t="s">
        <v>22</v>
      </c>
      <c r="I16" s="39"/>
      <c r="J16" s="45">
        <v>34</v>
      </c>
      <c r="K16" s="45">
        <v>10047309914</v>
      </c>
      <c r="L16" s="6" t="s">
        <v>46</v>
      </c>
      <c r="M16" s="6" t="s">
        <v>47</v>
      </c>
      <c r="N16" s="51" t="s">
        <v>48</v>
      </c>
      <c r="O16" s="61" t="s">
        <v>25</v>
      </c>
      <c r="P16" s="45">
        <v>36</v>
      </c>
      <c r="Q16" s="45">
        <v>10047282935</v>
      </c>
      <c r="R16" s="47" t="s">
        <v>43</v>
      </c>
      <c r="S16" s="47" t="s">
        <v>44</v>
      </c>
    </row>
    <row r="17" spans="1:19">
      <c r="A17" s="89">
        <v>2</v>
      </c>
      <c r="B17" s="38"/>
      <c r="C17" s="45">
        <v>32</v>
      </c>
      <c r="D17" s="45">
        <v>10047403981</v>
      </c>
      <c r="E17" s="6" t="s">
        <v>49</v>
      </c>
      <c r="F17" s="6" t="s">
        <v>29</v>
      </c>
      <c r="G17" s="51" t="s">
        <v>50</v>
      </c>
      <c r="H17" s="59"/>
      <c r="I17" s="38"/>
      <c r="J17" s="45">
        <v>31</v>
      </c>
      <c r="K17" s="45">
        <v>10047448643</v>
      </c>
      <c r="L17" s="6" t="s">
        <v>51</v>
      </c>
      <c r="M17" s="6" t="s">
        <v>52</v>
      </c>
      <c r="N17" s="51" t="s">
        <v>53</v>
      </c>
      <c r="O17" s="61" t="s">
        <v>31</v>
      </c>
      <c r="P17" s="45">
        <v>32</v>
      </c>
      <c r="Q17" s="45">
        <v>10047403981</v>
      </c>
      <c r="R17" s="6" t="s">
        <v>49</v>
      </c>
      <c r="S17" s="6" t="s">
        <v>29</v>
      </c>
    </row>
    <row r="18" spans="1:19">
      <c r="A18" s="89">
        <v>3</v>
      </c>
      <c r="B18" s="39"/>
      <c r="C18" s="45">
        <v>31</v>
      </c>
      <c r="D18" s="45">
        <v>10047448643</v>
      </c>
      <c r="E18" s="6" t="s">
        <v>51</v>
      </c>
      <c r="F18" s="6" t="s">
        <v>52</v>
      </c>
      <c r="G18" s="51" t="s">
        <v>54</v>
      </c>
      <c r="H18" s="59" t="s">
        <v>33</v>
      </c>
      <c r="I18" s="39"/>
      <c r="J18" s="45">
        <v>32</v>
      </c>
      <c r="K18" s="45">
        <v>10047403981</v>
      </c>
      <c r="L18" s="6" t="s">
        <v>49</v>
      </c>
      <c r="M18" s="6" t="s">
        <v>29</v>
      </c>
      <c r="N18" s="51" t="s">
        <v>55</v>
      </c>
      <c r="O18" s="61" t="s">
        <v>35</v>
      </c>
      <c r="P18" s="45">
        <v>31</v>
      </c>
      <c r="Q18" s="45">
        <v>10047448643</v>
      </c>
      <c r="R18" s="6" t="s">
        <v>51</v>
      </c>
      <c r="S18" s="6" t="s">
        <v>52</v>
      </c>
    </row>
    <row r="19" spans="1:19">
      <c r="A19" s="89">
        <v>4</v>
      </c>
      <c r="B19" s="38"/>
      <c r="C19" s="45">
        <v>34</v>
      </c>
      <c r="D19" s="45">
        <v>10047309914</v>
      </c>
      <c r="E19" s="6" t="s">
        <v>46</v>
      </c>
      <c r="F19" s="6" t="s">
        <v>47</v>
      </c>
      <c r="G19" s="51" t="s">
        <v>56</v>
      </c>
      <c r="H19" s="59"/>
      <c r="I19" s="38"/>
      <c r="J19" s="45">
        <v>36</v>
      </c>
      <c r="K19" s="45">
        <v>10047282935</v>
      </c>
      <c r="L19" s="47" t="s">
        <v>43</v>
      </c>
      <c r="M19" s="47" t="s">
        <v>44</v>
      </c>
      <c r="N19" s="51" t="s">
        <v>57</v>
      </c>
      <c r="O19" s="61" t="s">
        <v>38</v>
      </c>
      <c r="P19" s="45">
        <v>34</v>
      </c>
      <c r="Q19" s="45">
        <v>10047309914</v>
      </c>
      <c r="R19" s="6" t="s">
        <v>46</v>
      </c>
      <c r="S19" s="6" t="s">
        <v>47</v>
      </c>
    </row>
    <row r="20" spans="1:19">
      <c r="A20" s="89">
        <v>5</v>
      </c>
      <c r="B20" s="39"/>
      <c r="C20" s="45">
        <v>30</v>
      </c>
      <c r="D20" s="45">
        <v>10047208769</v>
      </c>
      <c r="E20" s="6" t="s">
        <v>58</v>
      </c>
      <c r="F20" s="6" t="s">
        <v>20</v>
      </c>
      <c r="G20" s="51" t="s">
        <v>59</v>
      </c>
      <c r="I20" s="93"/>
      <c r="J20" s="90"/>
      <c r="K20" s="93"/>
      <c r="L20" s="93"/>
      <c r="M20" s="93"/>
      <c r="N20" s="93"/>
      <c r="O20" s="61" t="s">
        <v>60</v>
      </c>
      <c r="P20" s="45">
        <v>30</v>
      </c>
      <c r="Q20" s="45">
        <v>10047208769</v>
      </c>
      <c r="R20" s="6" t="s">
        <v>58</v>
      </c>
      <c r="S20" s="6" t="s">
        <v>20</v>
      </c>
    </row>
    <row r="21" spans="1:19" s="2" customFormat="1">
      <c r="A21" s="93"/>
      <c r="B21" s="42"/>
      <c r="C21" s="49"/>
      <c r="D21" s="49"/>
      <c r="E21" s="40"/>
      <c r="F21" s="40"/>
      <c r="G21" s="52"/>
      <c r="H21" s="93"/>
      <c r="I21" s="93"/>
      <c r="J21" s="90"/>
      <c r="K21" s="93"/>
      <c r="L21" s="93"/>
      <c r="M21" s="93"/>
      <c r="N21" s="93"/>
      <c r="O21" s="90"/>
      <c r="P21" s="49"/>
      <c r="Q21" s="49"/>
      <c r="R21" s="40"/>
      <c r="S21" s="40"/>
    </row>
    <row r="22" spans="1:19">
      <c r="A22" s="171" t="s">
        <v>61</v>
      </c>
      <c r="B22" s="171"/>
      <c r="C22" s="171"/>
      <c r="D22" s="171"/>
      <c r="E22" s="171"/>
      <c r="F22" s="171"/>
      <c r="G22" s="171"/>
      <c r="H22" s="171" t="s">
        <v>62</v>
      </c>
      <c r="I22" s="171"/>
      <c r="J22" s="171"/>
      <c r="K22" s="171"/>
      <c r="L22" s="171"/>
      <c r="M22" s="171"/>
      <c r="N22" s="171"/>
      <c r="O22" s="171" t="s">
        <v>63</v>
      </c>
      <c r="P22" s="171"/>
      <c r="Q22" s="171"/>
      <c r="R22" s="171"/>
      <c r="S22" s="171"/>
    </row>
    <row r="23" spans="1:19">
      <c r="A23" s="17" t="s">
        <v>42</v>
      </c>
      <c r="B23" s="17" t="s">
        <v>10</v>
      </c>
      <c r="C23" s="18" t="s">
        <v>11</v>
      </c>
      <c r="D23" s="41" t="s">
        <v>12</v>
      </c>
      <c r="E23" s="41" t="s">
        <v>13</v>
      </c>
      <c r="F23" s="41" t="s">
        <v>14</v>
      </c>
      <c r="G23" s="56" t="s">
        <v>15</v>
      </c>
      <c r="H23" s="17" t="s">
        <v>9</v>
      </c>
      <c r="I23" s="17" t="s">
        <v>10</v>
      </c>
      <c r="J23" s="19" t="s">
        <v>11</v>
      </c>
      <c r="K23" s="41" t="s">
        <v>12</v>
      </c>
      <c r="L23" s="41" t="s">
        <v>13</v>
      </c>
      <c r="M23" s="41" t="s">
        <v>14</v>
      </c>
      <c r="N23" s="56" t="s">
        <v>17</v>
      </c>
      <c r="O23" s="60" t="s">
        <v>18</v>
      </c>
      <c r="P23" s="19" t="s">
        <v>11</v>
      </c>
      <c r="Q23" s="41" t="s">
        <v>12</v>
      </c>
      <c r="R23" s="41" t="s">
        <v>13</v>
      </c>
      <c r="S23" s="41" t="s">
        <v>14</v>
      </c>
    </row>
    <row r="24" spans="1:19">
      <c r="A24" s="89">
        <v>1</v>
      </c>
      <c r="B24" s="38"/>
      <c r="C24" s="45">
        <v>14</v>
      </c>
      <c r="D24" s="45">
        <v>10047400749</v>
      </c>
      <c r="E24" s="47" t="s">
        <v>64</v>
      </c>
      <c r="F24" s="47" t="s">
        <v>44</v>
      </c>
      <c r="G24" s="51" t="s">
        <v>65</v>
      </c>
      <c r="H24" s="59" t="s">
        <v>66</v>
      </c>
      <c r="I24" s="39"/>
      <c r="J24" s="45">
        <v>6</v>
      </c>
      <c r="K24" s="45">
        <v>10094164853</v>
      </c>
      <c r="L24" s="6" t="s">
        <v>67</v>
      </c>
      <c r="M24" s="6" t="s">
        <v>68</v>
      </c>
      <c r="N24" s="51" t="s">
        <v>69</v>
      </c>
      <c r="O24" s="61" t="s">
        <v>25</v>
      </c>
      <c r="P24" s="45">
        <v>14</v>
      </c>
      <c r="Q24" s="45">
        <v>10047400749</v>
      </c>
      <c r="R24" s="47" t="s">
        <v>64</v>
      </c>
      <c r="S24" s="47" t="s">
        <v>44</v>
      </c>
    </row>
    <row r="25" spans="1:19">
      <c r="A25" s="89">
        <v>2</v>
      </c>
      <c r="B25" s="38"/>
      <c r="C25" s="45">
        <v>13</v>
      </c>
      <c r="D25" s="45">
        <v>10047400446</v>
      </c>
      <c r="E25" s="47" t="s">
        <v>70</v>
      </c>
      <c r="F25" s="47" t="s">
        <v>44</v>
      </c>
      <c r="G25" s="51" t="s">
        <v>71</v>
      </c>
      <c r="H25" s="59"/>
      <c r="I25" s="38"/>
      <c r="J25" s="45">
        <v>5</v>
      </c>
      <c r="K25" s="45">
        <v>10047078326</v>
      </c>
      <c r="L25" s="6" t="s">
        <v>72</v>
      </c>
      <c r="M25" s="6" t="s">
        <v>52</v>
      </c>
      <c r="N25" s="51" t="s">
        <v>73</v>
      </c>
      <c r="O25" s="61" t="s">
        <v>31</v>
      </c>
      <c r="P25" s="45">
        <v>13</v>
      </c>
      <c r="Q25" s="45">
        <v>10047400446</v>
      </c>
      <c r="R25" s="47" t="s">
        <v>70</v>
      </c>
      <c r="S25" s="47" t="s">
        <v>44</v>
      </c>
    </row>
    <row r="26" spans="1:19">
      <c r="A26" s="89">
        <v>3</v>
      </c>
      <c r="B26" s="39"/>
      <c r="C26" s="45">
        <v>10</v>
      </c>
      <c r="D26" s="45">
        <v>10047388726</v>
      </c>
      <c r="E26" s="6" t="s">
        <v>74</v>
      </c>
      <c r="F26" s="6" t="s">
        <v>47</v>
      </c>
      <c r="G26" s="51" t="s">
        <v>75</v>
      </c>
      <c r="H26" s="59" t="s">
        <v>76</v>
      </c>
      <c r="I26" s="39"/>
      <c r="J26" s="45">
        <v>4</v>
      </c>
      <c r="K26" s="45">
        <v>10047362555</v>
      </c>
      <c r="L26" s="6" t="s">
        <v>77</v>
      </c>
      <c r="M26" s="6" t="s">
        <v>78</v>
      </c>
      <c r="N26" s="51" t="s">
        <v>79</v>
      </c>
      <c r="O26" s="61" t="s">
        <v>35</v>
      </c>
      <c r="P26" s="45">
        <v>10</v>
      </c>
      <c r="Q26" s="45">
        <v>10047388726</v>
      </c>
      <c r="R26" s="6" t="s">
        <v>74</v>
      </c>
      <c r="S26" s="6" t="s">
        <v>47</v>
      </c>
    </row>
    <row r="27" spans="1:19">
      <c r="A27" s="89">
        <v>4</v>
      </c>
      <c r="B27" s="38"/>
      <c r="C27" s="45">
        <v>3</v>
      </c>
      <c r="D27" s="45">
        <v>10092948212</v>
      </c>
      <c r="E27" s="6" t="s">
        <v>80</v>
      </c>
      <c r="F27" s="6" t="s">
        <v>81</v>
      </c>
      <c r="G27" s="51" t="s">
        <v>82</v>
      </c>
      <c r="H27" s="59"/>
      <c r="I27" s="38"/>
      <c r="J27" s="45">
        <v>7</v>
      </c>
      <c r="K27" s="45">
        <v>10047334667</v>
      </c>
      <c r="L27" s="6" t="s">
        <v>83</v>
      </c>
      <c r="M27" s="6" t="s">
        <v>84</v>
      </c>
      <c r="N27" s="51" t="s">
        <v>85</v>
      </c>
      <c r="O27" s="61" t="s">
        <v>38</v>
      </c>
      <c r="P27" s="45">
        <v>3</v>
      </c>
      <c r="Q27" s="45">
        <v>10092948212</v>
      </c>
      <c r="R27" s="6" t="s">
        <v>80</v>
      </c>
      <c r="S27" s="6" t="s">
        <v>81</v>
      </c>
    </row>
    <row r="28" spans="1:19">
      <c r="A28" s="89">
        <v>5</v>
      </c>
      <c r="B28" s="39"/>
      <c r="C28" s="45">
        <v>7</v>
      </c>
      <c r="D28" s="45">
        <v>10047334667</v>
      </c>
      <c r="E28" s="6" t="s">
        <v>83</v>
      </c>
      <c r="F28" s="6" t="s">
        <v>84</v>
      </c>
      <c r="G28" s="51" t="s">
        <v>86</v>
      </c>
      <c r="H28" s="59" t="s">
        <v>22</v>
      </c>
      <c r="I28" s="39"/>
      <c r="J28" s="45">
        <v>3</v>
      </c>
      <c r="K28" s="45">
        <v>10092948212</v>
      </c>
      <c r="L28" s="6" t="s">
        <v>80</v>
      </c>
      <c r="M28" s="6" t="s">
        <v>81</v>
      </c>
      <c r="N28" s="51" t="s">
        <v>87</v>
      </c>
      <c r="O28" s="61" t="s">
        <v>60</v>
      </c>
      <c r="P28" s="45">
        <v>4</v>
      </c>
      <c r="Q28" s="45">
        <v>10047362555</v>
      </c>
      <c r="R28" s="6" t="s">
        <v>77</v>
      </c>
      <c r="S28" s="6" t="s">
        <v>78</v>
      </c>
    </row>
    <row r="29" spans="1:19">
      <c r="A29" s="89">
        <v>6</v>
      </c>
      <c r="B29" s="38"/>
      <c r="C29" s="45">
        <v>4</v>
      </c>
      <c r="D29" s="45">
        <v>10047362555</v>
      </c>
      <c r="E29" s="6" t="s">
        <v>77</v>
      </c>
      <c r="F29" s="6" t="s">
        <v>78</v>
      </c>
      <c r="G29" s="51" t="s">
        <v>88</v>
      </c>
      <c r="H29" s="59"/>
      <c r="I29" s="38"/>
      <c r="J29" s="45">
        <v>10</v>
      </c>
      <c r="K29" s="45">
        <v>10047388726</v>
      </c>
      <c r="L29" s="6" t="s">
        <v>74</v>
      </c>
      <c r="M29" s="6" t="s">
        <v>47</v>
      </c>
      <c r="N29" s="51" t="s">
        <v>89</v>
      </c>
      <c r="O29" s="61" t="s">
        <v>90</v>
      </c>
      <c r="P29" s="45">
        <v>7</v>
      </c>
      <c r="Q29" s="45">
        <v>10047334667</v>
      </c>
      <c r="R29" s="6" t="s">
        <v>83</v>
      </c>
      <c r="S29" s="6" t="s">
        <v>84</v>
      </c>
    </row>
    <row r="30" spans="1:19">
      <c r="A30" s="89">
        <v>7</v>
      </c>
      <c r="B30" s="39"/>
      <c r="C30" s="45">
        <v>5</v>
      </c>
      <c r="D30" s="45">
        <v>10047078326</v>
      </c>
      <c r="E30" s="6" t="s">
        <v>72</v>
      </c>
      <c r="F30" s="6" t="s">
        <v>52</v>
      </c>
      <c r="G30" s="51" t="s">
        <v>91</v>
      </c>
      <c r="H30" s="59" t="s">
        <v>33</v>
      </c>
      <c r="I30" s="39"/>
      <c r="J30" s="45">
        <v>13</v>
      </c>
      <c r="K30" s="45">
        <v>10047400446</v>
      </c>
      <c r="L30" s="47" t="s">
        <v>70</v>
      </c>
      <c r="M30" s="47" t="s">
        <v>44</v>
      </c>
      <c r="N30" s="51" t="s">
        <v>92</v>
      </c>
      <c r="O30" s="61" t="s">
        <v>93</v>
      </c>
      <c r="P30" s="45">
        <v>5</v>
      </c>
      <c r="Q30" s="45">
        <v>10047078326</v>
      </c>
      <c r="R30" s="6" t="s">
        <v>72</v>
      </c>
      <c r="S30" s="6" t="s">
        <v>52</v>
      </c>
    </row>
    <row r="31" spans="1:19">
      <c r="A31" s="89">
        <v>8</v>
      </c>
      <c r="B31" s="38"/>
      <c r="C31" s="45">
        <v>6</v>
      </c>
      <c r="D31" s="45">
        <v>10094164853</v>
      </c>
      <c r="E31" s="6" t="s">
        <v>67</v>
      </c>
      <c r="F31" s="6" t="s">
        <v>68</v>
      </c>
      <c r="G31" s="51" t="s">
        <v>94</v>
      </c>
      <c r="H31" s="59"/>
      <c r="I31" s="38"/>
      <c r="J31" s="45">
        <v>14</v>
      </c>
      <c r="K31" s="45">
        <v>10047400749</v>
      </c>
      <c r="L31" s="47" t="s">
        <v>64</v>
      </c>
      <c r="M31" s="47" t="s">
        <v>44</v>
      </c>
      <c r="N31" s="51" t="s">
        <v>95</v>
      </c>
      <c r="O31" s="61" t="s">
        <v>96</v>
      </c>
      <c r="P31" s="45">
        <v>6</v>
      </c>
      <c r="Q31" s="45">
        <v>10094164853</v>
      </c>
      <c r="R31" s="6" t="s">
        <v>67</v>
      </c>
      <c r="S31" s="6" t="s">
        <v>68</v>
      </c>
    </row>
    <row r="32" spans="1:19">
      <c r="A32" s="89">
        <v>9</v>
      </c>
      <c r="B32" s="39"/>
      <c r="C32" s="45">
        <v>8</v>
      </c>
      <c r="D32" s="45">
        <v>10090877664</v>
      </c>
      <c r="E32" s="6" t="s">
        <v>97</v>
      </c>
      <c r="F32" s="6" t="s">
        <v>84</v>
      </c>
      <c r="G32" s="51" t="s">
        <v>98</v>
      </c>
      <c r="I32" s="93"/>
      <c r="J32" s="90"/>
      <c r="K32" s="93"/>
      <c r="L32" s="93"/>
      <c r="M32" s="93"/>
      <c r="N32" s="93"/>
      <c r="O32" s="61" t="s">
        <v>99</v>
      </c>
      <c r="P32" s="45">
        <v>8</v>
      </c>
      <c r="Q32" s="45">
        <v>10090877664</v>
      </c>
      <c r="R32" s="6" t="s">
        <v>97</v>
      </c>
      <c r="S32" s="6" t="s">
        <v>84</v>
      </c>
    </row>
    <row r="33" spans="1:19">
      <c r="A33" s="89">
        <v>10</v>
      </c>
      <c r="B33" s="38"/>
      <c r="C33" s="45">
        <v>12</v>
      </c>
      <c r="D33" s="45">
        <v>10093317216</v>
      </c>
      <c r="E33" s="47" t="s">
        <v>100</v>
      </c>
      <c r="F33" s="47" t="s">
        <v>44</v>
      </c>
      <c r="G33" s="51" t="s">
        <v>101</v>
      </c>
      <c r="I33" s="93"/>
      <c r="J33" s="90"/>
      <c r="K33" s="93"/>
      <c r="L33" s="93"/>
      <c r="M33" s="93"/>
      <c r="N33" s="93"/>
      <c r="O33" s="61" t="s">
        <v>102</v>
      </c>
      <c r="P33" s="45">
        <v>12</v>
      </c>
      <c r="Q33" s="45">
        <v>10093317216</v>
      </c>
      <c r="R33" s="47" t="s">
        <v>100</v>
      </c>
      <c r="S33" s="47" t="s">
        <v>44</v>
      </c>
    </row>
    <row r="34" spans="1:19">
      <c r="A34" s="89">
        <v>11</v>
      </c>
      <c r="B34" s="39"/>
      <c r="C34" s="45">
        <v>9</v>
      </c>
      <c r="D34" s="45">
        <v>10047310217</v>
      </c>
      <c r="E34" s="6" t="s">
        <v>103</v>
      </c>
      <c r="F34" s="6" t="s">
        <v>47</v>
      </c>
      <c r="G34" s="51" t="s">
        <v>104</v>
      </c>
      <c r="I34" s="93"/>
      <c r="J34" s="90"/>
      <c r="K34" s="93"/>
      <c r="L34" s="93"/>
      <c r="M34" s="93"/>
      <c r="N34" s="93"/>
      <c r="O34" s="61" t="s">
        <v>105</v>
      </c>
      <c r="P34" s="45">
        <v>9</v>
      </c>
      <c r="Q34" s="45">
        <v>10047310217</v>
      </c>
      <c r="R34" s="6" t="s">
        <v>103</v>
      </c>
      <c r="S34" s="6" t="s">
        <v>47</v>
      </c>
    </row>
    <row r="35" spans="1:19">
      <c r="A35" s="93"/>
      <c r="B35" s="93"/>
      <c r="C35" s="93"/>
      <c r="D35" s="40"/>
      <c r="E35" s="40"/>
      <c r="F35" s="40"/>
      <c r="G35" s="52"/>
      <c r="I35" s="93"/>
      <c r="J35" s="90"/>
      <c r="K35" s="93"/>
      <c r="L35" s="93"/>
      <c r="M35" s="93"/>
      <c r="N35" s="93"/>
      <c r="O35" s="90"/>
      <c r="P35" s="90"/>
      <c r="Q35" s="40"/>
      <c r="R35" s="40"/>
      <c r="S35" s="40"/>
    </row>
    <row r="36" spans="1:19" s="2" customFormat="1">
      <c r="A36" s="171" t="s">
        <v>106</v>
      </c>
      <c r="B36" s="171"/>
      <c r="C36" s="171"/>
      <c r="D36" s="171"/>
      <c r="E36" s="171"/>
      <c r="F36" s="171"/>
      <c r="G36" s="171"/>
      <c r="H36" s="171" t="s">
        <v>107</v>
      </c>
      <c r="I36" s="171"/>
      <c r="J36" s="171"/>
      <c r="K36" s="171"/>
      <c r="L36" s="171"/>
      <c r="M36" s="171"/>
      <c r="N36" s="171"/>
      <c r="O36" s="171" t="s">
        <v>108</v>
      </c>
      <c r="P36" s="171"/>
      <c r="Q36" s="171"/>
      <c r="R36" s="171"/>
      <c r="S36" s="171"/>
    </row>
    <row r="37" spans="1:19">
      <c r="A37" s="17" t="s">
        <v>42</v>
      </c>
      <c r="B37" s="17" t="s">
        <v>10</v>
      </c>
      <c r="C37" s="18" t="s">
        <v>11</v>
      </c>
      <c r="D37" s="41" t="s">
        <v>12</v>
      </c>
      <c r="E37" s="41" t="s">
        <v>13</v>
      </c>
      <c r="F37" s="41" t="s">
        <v>14</v>
      </c>
      <c r="G37" s="56" t="s">
        <v>15</v>
      </c>
      <c r="H37" s="58" t="s">
        <v>16</v>
      </c>
      <c r="I37" s="17" t="s">
        <v>10</v>
      </c>
      <c r="J37" s="19" t="s">
        <v>11</v>
      </c>
      <c r="K37" s="41" t="s">
        <v>12</v>
      </c>
      <c r="L37" s="41" t="s">
        <v>13</v>
      </c>
      <c r="M37" s="41" t="s">
        <v>14</v>
      </c>
      <c r="N37" s="56" t="s">
        <v>17</v>
      </c>
      <c r="O37" s="60" t="s">
        <v>18</v>
      </c>
      <c r="P37" s="19" t="s">
        <v>11</v>
      </c>
      <c r="Q37" s="41" t="s">
        <v>12</v>
      </c>
      <c r="R37" s="41" t="s">
        <v>13</v>
      </c>
      <c r="S37" s="41" t="s">
        <v>14</v>
      </c>
    </row>
    <row r="38" spans="1:19">
      <c r="A38" s="89">
        <v>1</v>
      </c>
      <c r="B38" s="38"/>
      <c r="C38" s="45">
        <v>58</v>
      </c>
      <c r="D38" s="45">
        <v>10066429119</v>
      </c>
      <c r="E38" s="6" t="s">
        <v>109</v>
      </c>
      <c r="F38" s="6" t="s">
        <v>84</v>
      </c>
      <c r="G38" s="53" t="s">
        <v>110</v>
      </c>
      <c r="H38" s="59" t="s">
        <v>66</v>
      </c>
      <c r="I38" s="39"/>
      <c r="J38" s="45">
        <v>52</v>
      </c>
      <c r="K38" s="45">
        <v>10112435714</v>
      </c>
      <c r="L38" s="6" t="s">
        <v>111</v>
      </c>
      <c r="M38" s="6" t="s">
        <v>68</v>
      </c>
      <c r="N38" s="53" t="s">
        <v>112</v>
      </c>
      <c r="O38" s="61" t="s">
        <v>25</v>
      </c>
      <c r="P38" s="45">
        <v>58</v>
      </c>
      <c r="Q38" s="45">
        <v>10066429119</v>
      </c>
      <c r="R38" s="6" t="s">
        <v>109</v>
      </c>
      <c r="S38" s="6" t="s">
        <v>84</v>
      </c>
    </row>
    <row r="39" spans="1:19">
      <c r="A39" s="89">
        <v>2</v>
      </c>
      <c r="B39" s="39"/>
      <c r="C39" s="45">
        <v>56</v>
      </c>
      <c r="D39" s="45">
        <v>10090732467</v>
      </c>
      <c r="E39" s="6" t="s">
        <v>113</v>
      </c>
      <c r="F39" s="6" t="s">
        <v>29</v>
      </c>
      <c r="G39" s="53" t="s">
        <v>114</v>
      </c>
      <c r="H39" s="59"/>
      <c r="I39" s="38"/>
      <c r="J39" s="45">
        <v>55</v>
      </c>
      <c r="K39" s="45">
        <v>10092625785</v>
      </c>
      <c r="L39" s="6" t="s">
        <v>115</v>
      </c>
      <c r="M39" s="6" t="s">
        <v>68</v>
      </c>
      <c r="N39" s="53" t="s">
        <v>116</v>
      </c>
      <c r="O39" s="61" t="s">
        <v>31</v>
      </c>
      <c r="P39" s="45">
        <v>56</v>
      </c>
      <c r="Q39" s="45">
        <v>10090732467</v>
      </c>
      <c r="R39" s="6" t="s">
        <v>113</v>
      </c>
      <c r="S39" s="6" t="s">
        <v>29</v>
      </c>
    </row>
    <row r="40" spans="1:19">
      <c r="A40" s="89">
        <v>3</v>
      </c>
      <c r="B40" s="38"/>
      <c r="C40" s="45">
        <v>53</v>
      </c>
      <c r="D40" s="45">
        <v>10092873844</v>
      </c>
      <c r="E40" s="6" t="s">
        <v>117</v>
      </c>
      <c r="F40" s="6" t="s">
        <v>68</v>
      </c>
      <c r="G40" s="53" t="s">
        <v>118</v>
      </c>
      <c r="H40" s="59" t="s">
        <v>76</v>
      </c>
      <c r="I40" s="39"/>
      <c r="J40" s="45">
        <v>57</v>
      </c>
      <c r="K40" s="45">
        <v>10047449754</v>
      </c>
      <c r="L40" s="6" t="s">
        <v>119</v>
      </c>
      <c r="M40" s="6" t="s">
        <v>84</v>
      </c>
      <c r="N40" s="53" t="s">
        <v>120</v>
      </c>
      <c r="O40" s="61" t="s">
        <v>35</v>
      </c>
      <c r="P40" s="45">
        <v>59</v>
      </c>
      <c r="Q40" s="45">
        <v>10072551031</v>
      </c>
      <c r="R40" s="6" t="s">
        <v>121</v>
      </c>
      <c r="S40" s="6" t="s">
        <v>47</v>
      </c>
    </row>
    <row r="41" spans="1:19">
      <c r="A41" s="89">
        <v>4</v>
      </c>
      <c r="B41" s="39"/>
      <c r="C41" s="45">
        <v>59</v>
      </c>
      <c r="D41" s="45">
        <v>10072551031</v>
      </c>
      <c r="E41" s="6" t="s">
        <v>121</v>
      </c>
      <c r="F41" s="6" t="s">
        <v>47</v>
      </c>
      <c r="G41" s="53" t="s">
        <v>122</v>
      </c>
      <c r="H41" s="59"/>
      <c r="I41" s="38"/>
      <c r="J41" s="45">
        <v>60</v>
      </c>
      <c r="K41" s="45">
        <v>10090352753</v>
      </c>
      <c r="L41" s="6" t="s">
        <v>123</v>
      </c>
      <c r="M41" s="6" t="s">
        <v>47</v>
      </c>
      <c r="N41" s="53" t="s">
        <v>124</v>
      </c>
      <c r="O41" s="61" t="s">
        <v>38</v>
      </c>
      <c r="P41" s="45">
        <v>53</v>
      </c>
      <c r="Q41" s="45">
        <v>10092873844</v>
      </c>
      <c r="R41" s="6" t="s">
        <v>117</v>
      </c>
      <c r="S41" s="6" t="s">
        <v>68</v>
      </c>
    </row>
    <row r="42" spans="1:19">
      <c r="A42" s="89">
        <v>5</v>
      </c>
      <c r="B42" s="38"/>
      <c r="C42" s="45">
        <v>60</v>
      </c>
      <c r="D42" s="45">
        <v>10090352753</v>
      </c>
      <c r="E42" s="6" t="s">
        <v>123</v>
      </c>
      <c r="F42" s="6" t="s">
        <v>47</v>
      </c>
      <c r="G42" s="53" t="s">
        <v>125</v>
      </c>
      <c r="H42" s="59" t="s">
        <v>22</v>
      </c>
      <c r="I42" s="39"/>
      <c r="J42" s="45">
        <v>59</v>
      </c>
      <c r="K42" s="45">
        <v>10072551031</v>
      </c>
      <c r="L42" s="6" t="s">
        <v>121</v>
      </c>
      <c r="M42" s="6" t="s">
        <v>47</v>
      </c>
      <c r="N42" s="53" t="s">
        <v>126</v>
      </c>
      <c r="O42" s="61" t="s">
        <v>60</v>
      </c>
      <c r="P42" s="45">
        <v>57</v>
      </c>
      <c r="Q42" s="45">
        <v>10047449754</v>
      </c>
      <c r="R42" s="6" t="s">
        <v>119</v>
      </c>
      <c r="S42" s="6" t="s">
        <v>84</v>
      </c>
    </row>
    <row r="43" spans="1:19">
      <c r="A43" s="89">
        <v>6</v>
      </c>
      <c r="B43" s="39"/>
      <c r="C43" s="45">
        <v>57</v>
      </c>
      <c r="D43" s="45">
        <v>10047449754</v>
      </c>
      <c r="E43" s="6" t="s">
        <v>119</v>
      </c>
      <c r="F43" s="6" t="s">
        <v>84</v>
      </c>
      <c r="G43" s="53" t="s">
        <v>127</v>
      </c>
      <c r="H43" s="59"/>
      <c r="I43" s="38"/>
      <c r="J43" s="45">
        <v>53</v>
      </c>
      <c r="K43" s="45">
        <v>10092873844</v>
      </c>
      <c r="L43" s="6" t="s">
        <v>117</v>
      </c>
      <c r="M43" s="6" t="s">
        <v>68</v>
      </c>
      <c r="N43" s="53" t="s">
        <v>128</v>
      </c>
      <c r="O43" s="61" t="s">
        <v>90</v>
      </c>
      <c r="P43" s="45">
        <v>60</v>
      </c>
      <c r="Q43" s="45">
        <v>10090352753</v>
      </c>
      <c r="R43" s="6" t="s">
        <v>123</v>
      </c>
      <c r="S43" s="6" t="s">
        <v>47</v>
      </c>
    </row>
    <row r="44" spans="1:19">
      <c r="A44" s="89">
        <v>7</v>
      </c>
      <c r="B44" s="38"/>
      <c r="C44" s="45">
        <v>55</v>
      </c>
      <c r="D44" s="45">
        <v>10092625785</v>
      </c>
      <c r="E44" s="6" t="s">
        <v>115</v>
      </c>
      <c r="F44" s="6" t="s">
        <v>68</v>
      </c>
      <c r="G44" s="53" t="s">
        <v>129</v>
      </c>
      <c r="H44" s="59" t="s">
        <v>33</v>
      </c>
      <c r="I44" s="39"/>
      <c r="J44" s="45">
        <v>56</v>
      </c>
      <c r="K44" s="45">
        <v>10090732467</v>
      </c>
      <c r="L44" s="6" t="s">
        <v>113</v>
      </c>
      <c r="M44" s="6" t="s">
        <v>29</v>
      </c>
      <c r="N44" s="53" t="s">
        <v>130</v>
      </c>
      <c r="O44" s="61" t="s">
        <v>93</v>
      </c>
      <c r="P44" s="45">
        <v>55</v>
      </c>
      <c r="Q44" s="45">
        <v>10092625785</v>
      </c>
      <c r="R44" s="6" t="s">
        <v>115</v>
      </c>
      <c r="S44" s="6" t="s">
        <v>68</v>
      </c>
    </row>
    <row r="45" spans="1:19" s="2" customFormat="1">
      <c r="A45" s="89">
        <v>8</v>
      </c>
      <c r="B45" s="39"/>
      <c r="C45" s="45">
        <v>52</v>
      </c>
      <c r="D45" s="45">
        <v>10112435714</v>
      </c>
      <c r="E45" s="6" t="s">
        <v>111</v>
      </c>
      <c r="F45" s="6" t="s">
        <v>68</v>
      </c>
      <c r="G45" s="53" t="s">
        <v>131</v>
      </c>
      <c r="H45" s="59"/>
      <c r="I45" s="38"/>
      <c r="J45" s="45">
        <v>58</v>
      </c>
      <c r="K45" s="45">
        <v>10066429119</v>
      </c>
      <c r="L45" s="6" t="s">
        <v>109</v>
      </c>
      <c r="M45" s="6" t="s">
        <v>84</v>
      </c>
      <c r="N45" s="53" t="s">
        <v>132</v>
      </c>
      <c r="O45" s="61" t="s">
        <v>96</v>
      </c>
      <c r="P45" s="45">
        <v>52</v>
      </c>
      <c r="Q45" s="45">
        <v>10112435714</v>
      </c>
      <c r="R45" s="6" t="s">
        <v>111</v>
      </c>
      <c r="S45" s="6" t="s">
        <v>68</v>
      </c>
    </row>
    <row r="46" spans="1:19">
      <c r="A46" s="89">
        <v>9</v>
      </c>
      <c r="B46" s="38"/>
      <c r="C46" s="45">
        <v>51</v>
      </c>
      <c r="D46" s="45">
        <v>10093144939</v>
      </c>
      <c r="E46" s="6" t="s">
        <v>133</v>
      </c>
      <c r="F46" s="6" t="s">
        <v>134</v>
      </c>
      <c r="G46" s="53" t="s">
        <v>135</v>
      </c>
      <c r="I46" s="93"/>
      <c r="J46" s="90"/>
      <c r="K46" s="93"/>
      <c r="L46" s="93"/>
      <c r="M46" s="93"/>
      <c r="N46" s="93"/>
      <c r="O46" s="61" t="s">
        <v>99</v>
      </c>
      <c r="P46" s="45">
        <v>51</v>
      </c>
      <c r="Q46" s="45">
        <v>10093144939</v>
      </c>
      <c r="R46" s="6" t="s">
        <v>133</v>
      </c>
      <c r="S46" s="6" t="s">
        <v>134</v>
      </c>
    </row>
    <row r="47" spans="1:19">
      <c r="A47" s="89">
        <v>10</v>
      </c>
      <c r="B47" s="39"/>
      <c r="C47" s="45">
        <v>54</v>
      </c>
      <c r="D47" s="45">
        <v>10104973885</v>
      </c>
      <c r="E47" s="6" t="s">
        <v>136</v>
      </c>
      <c r="F47" s="6" t="s">
        <v>68</v>
      </c>
      <c r="G47" s="53" t="s">
        <v>137</v>
      </c>
      <c r="I47" s="93"/>
      <c r="J47" s="90"/>
      <c r="K47" s="93"/>
      <c r="L47" s="93"/>
      <c r="M47" s="93"/>
      <c r="N47" s="93"/>
      <c r="O47" s="61" t="s">
        <v>102</v>
      </c>
      <c r="P47" s="45">
        <v>54</v>
      </c>
      <c r="Q47" s="45">
        <v>10104973885</v>
      </c>
      <c r="R47" s="6" t="s">
        <v>136</v>
      </c>
      <c r="S47" s="6" t="s">
        <v>68</v>
      </c>
    </row>
    <row r="48" spans="1:19">
      <c r="A48" s="93"/>
      <c r="B48" s="93"/>
      <c r="C48" s="93"/>
      <c r="D48" s="40"/>
      <c r="E48" s="40"/>
      <c r="F48" s="40"/>
      <c r="G48" s="52"/>
      <c r="I48" s="93"/>
      <c r="J48" s="90"/>
      <c r="K48" s="93"/>
      <c r="L48" s="93"/>
      <c r="M48" s="93"/>
      <c r="N48" s="93"/>
      <c r="O48" s="90"/>
      <c r="P48" s="90"/>
      <c r="Q48" s="40"/>
      <c r="R48" s="40"/>
      <c r="S48" s="40"/>
    </row>
    <row r="49" spans="1:19" s="2" customFormat="1">
      <c r="A49" s="171" t="s">
        <v>138</v>
      </c>
      <c r="B49" s="171"/>
      <c r="C49" s="171"/>
      <c r="D49" s="171"/>
      <c r="E49" s="171"/>
      <c r="F49" s="171"/>
      <c r="G49" s="171"/>
      <c r="H49" s="171" t="s">
        <v>139</v>
      </c>
      <c r="I49" s="171"/>
      <c r="J49" s="171"/>
      <c r="K49" s="171"/>
      <c r="L49" s="171"/>
      <c r="M49" s="171"/>
      <c r="N49" s="171"/>
      <c r="O49" s="171" t="s">
        <v>140</v>
      </c>
      <c r="P49" s="171"/>
      <c r="Q49" s="171"/>
      <c r="R49" s="171"/>
      <c r="S49" s="171"/>
    </row>
    <row r="50" spans="1:19">
      <c r="A50" s="17" t="s">
        <v>42</v>
      </c>
      <c r="B50" s="17" t="s">
        <v>10</v>
      </c>
      <c r="C50" s="18" t="s">
        <v>11</v>
      </c>
      <c r="D50" s="41" t="s">
        <v>12</v>
      </c>
      <c r="E50" s="41" t="s">
        <v>13</v>
      </c>
      <c r="F50" s="41" t="s">
        <v>14</v>
      </c>
      <c r="G50" s="56" t="s">
        <v>15</v>
      </c>
      <c r="H50" s="58" t="s">
        <v>16</v>
      </c>
      <c r="I50" s="17" t="s">
        <v>10</v>
      </c>
      <c r="J50" s="19" t="s">
        <v>11</v>
      </c>
      <c r="K50" s="41" t="s">
        <v>12</v>
      </c>
      <c r="L50" s="41" t="s">
        <v>13</v>
      </c>
      <c r="M50" s="41" t="s">
        <v>14</v>
      </c>
      <c r="N50" s="56" t="s">
        <v>17</v>
      </c>
      <c r="O50" s="60" t="s">
        <v>18</v>
      </c>
      <c r="P50" s="19" t="s">
        <v>11</v>
      </c>
      <c r="Q50" s="41" t="s">
        <v>12</v>
      </c>
      <c r="R50" s="41" t="s">
        <v>13</v>
      </c>
      <c r="S50" s="41" t="s">
        <v>14</v>
      </c>
    </row>
    <row r="51" spans="1:19">
      <c r="A51" s="89">
        <v>1</v>
      </c>
      <c r="B51" s="38"/>
      <c r="C51" s="45">
        <v>51</v>
      </c>
      <c r="D51" s="45">
        <v>10047431263</v>
      </c>
      <c r="E51" s="6" t="s">
        <v>141</v>
      </c>
      <c r="F51" s="6" t="s">
        <v>20</v>
      </c>
      <c r="G51" s="51" t="s">
        <v>142</v>
      </c>
      <c r="H51" s="59" t="s">
        <v>66</v>
      </c>
      <c r="I51" s="39"/>
      <c r="J51" s="45">
        <f>C57</f>
        <v>72</v>
      </c>
      <c r="K51" s="45">
        <f t="shared" ref="K51:M51" si="0">D57</f>
        <v>10047168454</v>
      </c>
      <c r="L51" s="63" t="str">
        <f t="shared" si="0"/>
        <v>POKORNÝ Ondřej</v>
      </c>
      <c r="M51" s="45" t="str">
        <f t="shared" si="0"/>
        <v>TUFO PARDUS Prostějov</v>
      </c>
      <c r="N51" s="62" t="s">
        <v>143</v>
      </c>
      <c r="O51" s="61" t="s">
        <v>25</v>
      </c>
      <c r="P51" s="45">
        <f>C51</f>
        <v>51</v>
      </c>
      <c r="Q51" s="45">
        <f t="shared" ref="Q51:R52" si="1">D51</f>
        <v>10047431263</v>
      </c>
      <c r="R51" s="63" t="str">
        <f t="shared" si="1"/>
        <v>KADLEC Milan</v>
      </c>
      <c r="S51" s="63" t="str">
        <f>F51</f>
        <v>TEAM DUKLA PRAHA</v>
      </c>
    </row>
    <row r="52" spans="1:19">
      <c r="A52" s="89">
        <v>2</v>
      </c>
      <c r="B52" s="39"/>
      <c r="C52" s="45">
        <v>74</v>
      </c>
      <c r="D52" s="45">
        <v>10086057875</v>
      </c>
      <c r="E52" s="47" t="s">
        <v>144</v>
      </c>
      <c r="F52" s="47" t="s">
        <v>44</v>
      </c>
      <c r="G52" s="51" t="s">
        <v>145</v>
      </c>
      <c r="H52" s="59"/>
      <c r="I52" s="38"/>
      <c r="J52" s="45">
        <f>C58</f>
        <v>65</v>
      </c>
      <c r="K52" s="45">
        <f t="shared" ref="K52:M52" si="2">D58</f>
        <v>10084848106</v>
      </c>
      <c r="L52" s="63" t="str">
        <f t="shared" si="2"/>
        <v>POŘÍZKA Jan</v>
      </c>
      <c r="M52" s="45" t="str">
        <f t="shared" si="2"/>
        <v>KOVO PRAHA</v>
      </c>
      <c r="N52" s="62" t="s">
        <v>146</v>
      </c>
      <c r="O52" s="61" t="s">
        <v>31</v>
      </c>
      <c r="P52" s="45">
        <f>C52</f>
        <v>74</v>
      </c>
      <c r="Q52" s="45">
        <f t="shared" si="1"/>
        <v>10086057875</v>
      </c>
      <c r="R52" s="63" t="str">
        <f t="shared" si="1"/>
        <v>NOVÁK Pavel</v>
      </c>
      <c r="S52" s="63" t="str">
        <f>F52</f>
        <v>TUFO PARDUS Prostějov</v>
      </c>
    </row>
    <row r="53" spans="1:19">
      <c r="A53" s="89">
        <v>3</v>
      </c>
      <c r="B53" s="38"/>
      <c r="C53" s="45">
        <v>71</v>
      </c>
      <c r="D53" s="45">
        <v>10047400547</v>
      </c>
      <c r="E53" s="47" t="s">
        <v>147</v>
      </c>
      <c r="F53" s="47" t="s">
        <v>44</v>
      </c>
      <c r="G53" s="51" t="s">
        <v>148</v>
      </c>
      <c r="H53" s="59" t="s">
        <v>76</v>
      </c>
      <c r="I53" s="39"/>
      <c r="J53" s="45">
        <f>C55</f>
        <v>70</v>
      </c>
      <c r="K53" s="45">
        <f t="shared" ref="K53:M53" si="3">D55</f>
        <v>10047443589</v>
      </c>
      <c r="L53" s="63" t="str">
        <f t="shared" si="3"/>
        <v>ŠTEC Radovan</v>
      </c>
      <c r="M53" s="45" t="str">
        <f t="shared" si="3"/>
        <v>TUFO PARDUS Prostějov</v>
      </c>
      <c r="N53" s="62" t="s">
        <v>149</v>
      </c>
      <c r="O53" s="61" t="s">
        <v>35</v>
      </c>
      <c r="P53" s="45">
        <f>C53</f>
        <v>71</v>
      </c>
      <c r="Q53" s="45">
        <f t="shared" ref="Q53:S54" si="4">D53</f>
        <v>10047400547</v>
      </c>
      <c r="R53" s="63" t="str">
        <f t="shared" si="4"/>
        <v>KOBLÍŽEK Matyáš</v>
      </c>
      <c r="S53" s="63" t="str">
        <f t="shared" si="4"/>
        <v>TUFO PARDUS Prostějov</v>
      </c>
    </row>
    <row r="54" spans="1:19">
      <c r="A54" s="89">
        <v>4</v>
      </c>
      <c r="B54" s="39"/>
      <c r="C54" s="45">
        <v>56</v>
      </c>
      <c r="D54" s="45">
        <v>10047201392</v>
      </c>
      <c r="E54" s="6" t="s">
        <v>150</v>
      </c>
      <c r="F54" s="6" t="s">
        <v>68</v>
      </c>
      <c r="G54" s="51" t="s">
        <v>151</v>
      </c>
      <c r="H54" s="59"/>
      <c r="I54" s="38"/>
      <c r="J54" s="45">
        <f>C56</f>
        <v>78</v>
      </c>
      <c r="K54" s="45">
        <f t="shared" ref="K54:M54" si="5">D56</f>
        <v>10046480562</v>
      </c>
      <c r="L54" s="63" t="str">
        <f t="shared" si="5"/>
        <v>VLČEK Radek</v>
      </c>
      <c r="M54" s="45" t="str">
        <f t="shared" si="5"/>
        <v>TUFO PARDUS Prostějov</v>
      </c>
      <c r="N54" s="62" t="s">
        <v>152</v>
      </c>
      <c r="O54" s="61" t="s">
        <v>38</v>
      </c>
      <c r="P54" s="45">
        <f>C54</f>
        <v>56</v>
      </c>
      <c r="Q54" s="45">
        <f t="shared" si="4"/>
        <v>10047201392</v>
      </c>
      <c r="R54" s="63" t="str">
        <f t="shared" si="4"/>
        <v>TELECKÝ Štěpán</v>
      </c>
      <c r="S54" s="63" t="str">
        <f t="shared" si="4"/>
        <v>TJ FAVORIT BRNO</v>
      </c>
    </row>
    <row r="55" spans="1:19">
      <c r="A55" s="89">
        <v>5</v>
      </c>
      <c r="B55" s="38"/>
      <c r="C55" s="45">
        <v>70</v>
      </c>
      <c r="D55" s="45">
        <v>10047443589</v>
      </c>
      <c r="E55" s="47" t="s">
        <v>153</v>
      </c>
      <c r="F55" s="47" t="s">
        <v>44</v>
      </c>
      <c r="G55" s="51" t="s">
        <v>154</v>
      </c>
      <c r="H55" s="59" t="s">
        <v>22</v>
      </c>
      <c r="I55" s="39"/>
      <c r="J55" s="45">
        <f>C53</f>
        <v>71</v>
      </c>
      <c r="K55" s="45">
        <f t="shared" ref="K55:M55" si="6">D53</f>
        <v>10047400547</v>
      </c>
      <c r="L55" s="63" t="str">
        <f t="shared" si="6"/>
        <v>KOBLÍŽEK Matyáš</v>
      </c>
      <c r="M55" s="45" t="str">
        <f t="shared" si="6"/>
        <v>TUFO PARDUS Prostějov</v>
      </c>
      <c r="N55" s="62" t="s">
        <v>155</v>
      </c>
      <c r="O55" s="61" t="s">
        <v>60</v>
      </c>
      <c r="P55" s="45">
        <f>J53</f>
        <v>70</v>
      </c>
      <c r="Q55" s="45">
        <f t="shared" ref="Q55:S55" si="7">K53</f>
        <v>10047443589</v>
      </c>
      <c r="R55" s="63" t="str">
        <f t="shared" si="7"/>
        <v>ŠTEC Radovan</v>
      </c>
      <c r="S55" s="63" t="str">
        <f t="shared" si="7"/>
        <v>TUFO PARDUS Prostějov</v>
      </c>
    </row>
    <row r="56" spans="1:19">
      <c r="A56" s="89">
        <v>6</v>
      </c>
      <c r="B56" s="39"/>
      <c r="C56" s="45">
        <v>78</v>
      </c>
      <c r="D56" s="45">
        <v>10046480562</v>
      </c>
      <c r="E56" s="47" t="s">
        <v>156</v>
      </c>
      <c r="F56" s="47" t="s">
        <v>44</v>
      </c>
      <c r="G56" s="51" t="s">
        <v>157</v>
      </c>
      <c r="H56" s="59"/>
      <c r="I56" s="38"/>
      <c r="J56" s="45">
        <f>C54</f>
        <v>56</v>
      </c>
      <c r="K56" s="45">
        <f t="shared" ref="K56:M56" si="8">D54</f>
        <v>10047201392</v>
      </c>
      <c r="L56" s="63" t="str">
        <f t="shared" si="8"/>
        <v>TELECKÝ Štěpán</v>
      </c>
      <c r="M56" s="45" t="str">
        <f t="shared" si="8"/>
        <v>TJ FAVORIT BRNO</v>
      </c>
      <c r="N56" s="62" t="s">
        <v>158</v>
      </c>
      <c r="O56" s="61" t="s">
        <v>90</v>
      </c>
      <c r="P56" s="45">
        <f>J54</f>
        <v>78</v>
      </c>
      <c r="Q56" s="45">
        <f t="shared" ref="Q56:S56" si="9">K54</f>
        <v>10046480562</v>
      </c>
      <c r="R56" s="63" t="str">
        <f t="shared" si="9"/>
        <v>VLČEK Radek</v>
      </c>
      <c r="S56" s="63" t="str">
        <f t="shared" si="9"/>
        <v>TUFO PARDUS Prostějov</v>
      </c>
    </row>
    <row r="57" spans="1:19">
      <c r="A57" s="89">
        <v>7</v>
      </c>
      <c r="B57" s="38"/>
      <c r="C57" s="45">
        <v>72</v>
      </c>
      <c r="D57" s="45">
        <v>10047168454</v>
      </c>
      <c r="E57" s="47" t="s">
        <v>159</v>
      </c>
      <c r="F57" s="47" t="s">
        <v>44</v>
      </c>
      <c r="G57" s="51" t="s">
        <v>160</v>
      </c>
      <c r="H57" s="59" t="s">
        <v>33</v>
      </c>
      <c r="I57" s="39"/>
      <c r="J57" s="45">
        <f>C51</f>
        <v>51</v>
      </c>
      <c r="K57" s="45">
        <f t="shared" ref="K57:M57" si="10">D51</f>
        <v>10047431263</v>
      </c>
      <c r="L57" s="63" t="str">
        <f t="shared" si="10"/>
        <v>KADLEC Milan</v>
      </c>
      <c r="M57" s="45" t="str">
        <f t="shared" si="10"/>
        <v>TEAM DUKLA PRAHA</v>
      </c>
      <c r="N57" s="62" t="s">
        <v>161</v>
      </c>
      <c r="O57" s="61" t="s">
        <v>93</v>
      </c>
      <c r="P57" s="45">
        <f>C57</f>
        <v>72</v>
      </c>
      <c r="Q57" s="45">
        <f t="shared" ref="Q57:S58" si="11">D57</f>
        <v>10047168454</v>
      </c>
      <c r="R57" s="63" t="str">
        <f t="shared" si="11"/>
        <v>POKORNÝ Ondřej</v>
      </c>
      <c r="S57" s="63" t="str">
        <f t="shared" si="11"/>
        <v>TUFO PARDUS Prostějov</v>
      </c>
    </row>
    <row r="58" spans="1:19">
      <c r="A58" s="89">
        <v>8</v>
      </c>
      <c r="B58" s="39"/>
      <c r="C58" s="45">
        <v>65</v>
      </c>
      <c r="D58" s="45">
        <v>10084848106</v>
      </c>
      <c r="E58" s="6" t="s">
        <v>162</v>
      </c>
      <c r="F58" s="6" t="s">
        <v>163</v>
      </c>
      <c r="G58" s="51" t="s">
        <v>164</v>
      </c>
      <c r="H58" s="59"/>
      <c r="I58" s="38"/>
      <c r="J58" s="45">
        <f>C52</f>
        <v>74</v>
      </c>
      <c r="K58" s="45">
        <f t="shared" ref="K58:M58" si="12">D52</f>
        <v>10086057875</v>
      </c>
      <c r="L58" s="63" t="str">
        <f t="shared" si="12"/>
        <v>NOVÁK Pavel</v>
      </c>
      <c r="M58" s="45" t="str">
        <f t="shared" si="12"/>
        <v>TUFO PARDUS Prostějov</v>
      </c>
      <c r="N58" s="62" t="s">
        <v>165</v>
      </c>
      <c r="O58" s="61" t="s">
        <v>96</v>
      </c>
      <c r="P58" s="45">
        <f>C58</f>
        <v>65</v>
      </c>
      <c r="Q58" s="45">
        <f t="shared" si="11"/>
        <v>10084848106</v>
      </c>
      <c r="R58" s="63" t="str">
        <f t="shared" si="11"/>
        <v>POŘÍZKA Jan</v>
      </c>
      <c r="S58" s="63" t="str">
        <f t="shared" si="11"/>
        <v>KOVO PRAHA</v>
      </c>
    </row>
    <row r="59" spans="1:19">
      <c r="A59" s="89">
        <v>9</v>
      </c>
      <c r="B59" s="38"/>
      <c r="C59" s="45">
        <v>76</v>
      </c>
      <c r="D59" s="45">
        <v>10047362050</v>
      </c>
      <c r="E59" s="47" t="s">
        <v>166</v>
      </c>
      <c r="F59" s="47" t="s">
        <v>44</v>
      </c>
      <c r="G59" s="51" t="s">
        <v>167</v>
      </c>
      <c r="I59" s="93"/>
      <c r="J59" s="90"/>
      <c r="K59" s="93"/>
      <c r="L59" s="93"/>
      <c r="M59" s="93"/>
      <c r="N59" s="93"/>
      <c r="O59" s="61" t="s">
        <v>99</v>
      </c>
      <c r="P59" s="45">
        <v>76</v>
      </c>
      <c r="Q59" s="45">
        <v>10047362050</v>
      </c>
      <c r="R59" s="47" t="s">
        <v>166</v>
      </c>
      <c r="S59" s="47" t="s">
        <v>44</v>
      </c>
    </row>
    <row r="60" spans="1:19">
      <c r="A60" s="89">
        <v>10</v>
      </c>
      <c r="B60" s="39"/>
      <c r="C60" s="45">
        <v>60</v>
      </c>
      <c r="D60" s="45">
        <v>10047364979</v>
      </c>
      <c r="E60" s="6" t="s">
        <v>168</v>
      </c>
      <c r="F60" s="6" t="s">
        <v>68</v>
      </c>
      <c r="G60" s="51" t="s">
        <v>169</v>
      </c>
      <c r="I60" s="93"/>
      <c r="J60" s="90"/>
      <c r="K60" s="93"/>
      <c r="L60" s="93"/>
      <c r="M60" s="93"/>
      <c r="N60" s="93"/>
      <c r="O60" s="61" t="s">
        <v>102</v>
      </c>
      <c r="P60" s="45">
        <v>60</v>
      </c>
      <c r="Q60" s="45">
        <v>10047364979</v>
      </c>
      <c r="R60" s="6" t="s">
        <v>168</v>
      </c>
      <c r="S60" s="6" t="s">
        <v>68</v>
      </c>
    </row>
    <row r="61" spans="1:19">
      <c r="A61" s="89">
        <v>11</v>
      </c>
      <c r="B61" s="38"/>
      <c r="C61" s="45">
        <v>52</v>
      </c>
      <c r="D61" s="45">
        <v>10047248377</v>
      </c>
      <c r="E61" s="6" t="s">
        <v>170</v>
      </c>
      <c r="F61" s="6" t="s">
        <v>20</v>
      </c>
      <c r="G61" s="51" t="s">
        <v>171</v>
      </c>
      <c r="I61" s="93"/>
      <c r="J61" s="90"/>
      <c r="K61" s="93"/>
      <c r="L61" s="93"/>
      <c r="M61" s="93"/>
      <c r="N61" s="93"/>
      <c r="O61" s="61" t="s">
        <v>105</v>
      </c>
      <c r="P61" s="45">
        <v>52</v>
      </c>
      <c r="Q61" s="45">
        <v>10047248377</v>
      </c>
      <c r="R61" s="6" t="s">
        <v>170</v>
      </c>
      <c r="S61" s="6" t="s">
        <v>20</v>
      </c>
    </row>
    <row r="62" spans="1:19">
      <c r="A62" s="89">
        <v>12</v>
      </c>
      <c r="B62" s="39"/>
      <c r="C62" s="45">
        <v>75</v>
      </c>
      <c r="D62" s="45">
        <v>10093319539</v>
      </c>
      <c r="E62" s="47" t="s">
        <v>172</v>
      </c>
      <c r="F62" s="47" t="s">
        <v>44</v>
      </c>
      <c r="G62" s="51" t="s">
        <v>173</v>
      </c>
      <c r="I62" s="93"/>
      <c r="J62" s="90"/>
      <c r="K62" s="93"/>
      <c r="L62" s="93"/>
      <c r="M62" s="93"/>
      <c r="N62" s="93"/>
      <c r="O62" s="61" t="s">
        <v>174</v>
      </c>
      <c r="P62" s="45">
        <v>75</v>
      </c>
      <c r="Q62" s="45">
        <v>10093319539</v>
      </c>
      <c r="R62" s="47" t="s">
        <v>172</v>
      </c>
      <c r="S62" s="47" t="s">
        <v>44</v>
      </c>
    </row>
    <row r="63" spans="1:19">
      <c r="A63" s="89">
        <v>13</v>
      </c>
      <c r="B63" s="38"/>
      <c r="C63" s="45">
        <v>57</v>
      </c>
      <c r="D63" s="45">
        <v>10047235647</v>
      </c>
      <c r="E63" s="6" t="s">
        <v>175</v>
      </c>
      <c r="F63" s="6" t="s">
        <v>68</v>
      </c>
      <c r="G63" s="51" t="s">
        <v>176</v>
      </c>
      <c r="I63" s="93"/>
      <c r="J63" s="90"/>
      <c r="K63" s="93"/>
      <c r="L63" s="93"/>
      <c r="M63" s="93"/>
      <c r="N63" s="93"/>
      <c r="O63" s="61" t="s">
        <v>177</v>
      </c>
      <c r="P63" s="45">
        <v>57</v>
      </c>
      <c r="Q63" s="45">
        <v>10047235647</v>
      </c>
      <c r="R63" s="6" t="s">
        <v>175</v>
      </c>
      <c r="S63" s="6" t="s">
        <v>68</v>
      </c>
    </row>
    <row r="64" spans="1:19">
      <c r="A64" s="89">
        <v>14</v>
      </c>
      <c r="B64" s="39"/>
      <c r="C64" s="45">
        <v>62</v>
      </c>
      <c r="D64" s="45">
        <v>10059931735</v>
      </c>
      <c r="E64" s="6" t="s">
        <v>178</v>
      </c>
      <c r="F64" s="6" t="s">
        <v>68</v>
      </c>
      <c r="G64" s="51" t="s">
        <v>179</v>
      </c>
      <c r="I64" s="93"/>
      <c r="J64" s="90"/>
      <c r="K64" s="93"/>
      <c r="L64" s="93"/>
      <c r="M64" s="93"/>
      <c r="N64" s="93"/>
      <c r="O64" s="61" t="s">
        <v>180</v>
      </c>
      <c r="P64" s="45">
        <v>62</v>
      </c>
      <c r="Q64" s="45">
        <v>10059931735</v>
      </c>
      <c r="R64" s="6" t="s">
        <v>178</v>
      </c>
      <c r="S64" s="6" t="s">
        <v>68</v>
      </c>
    </row>
    <row r="65" spans="1:19">
      <c r="A65" s="89">
        <v>15</v>
      </c>
      <c r="B65" s="38"/>
      <c r="C65" s="45">
        <v>61</v>
      </c>
      <c r="D65" s="45">
        <v>10118426775</v>
      </c>
      <c r="E65" s="6" t="s">
        <v>181</v>
      </c>
      <c r="F65" s="6" t="s">
        <v>68</v>
      </c>
      <c r="G65" s="51" t="s">
        <v>182</v>
      </c>
      <c r="I65" s="93"/>
      <c r="J65" s="90"/>
      <c r="K65" s="93"/>
      <c r="L65" s="93"/>
      <c r="M65" s="93"/>
      <c r="N65" s="93"/>
      <c r="O65" s="61" t="s">
        <v>183</v>
      </c>
      <c r="P65" s="45">
        <v>61</v>
      </c>
      <c r="Q65" s="45">
        <v>10118426775</v>
      </c>
      <c r="R65" s="6" t="s">
        <v>181</v>
      </c>
      <c r="S65" s="6" t="s">
        <v>68</v>
      </c>
    </row>
    <row r="66" spans="1:19">
      <c r="A66" s="89">
        <v>16</v>
      </c>
      <c r="B66" s="39"/>
      <c r="C66" s="45">
        <v>58</v>
      </c>
      <c r="D66" s="45">
        <v>10047287783</v>
      </c>
      <c r="E66" s="6" t="s">
        <v>184</v>
      </c>
      <c r="F66" s="6" t="s">
        <v>68</v>
      </c>
      <c r="G66" s="51" t="s">
        <v>185</v>
      </c>
      <c r="I66" s="93"/>
      <c r="J66" s="90"/>
      <c r="K66" s="93"/>
      <c r="L66" s="93"/>
      <c r="M66" s="93"/>
      <c r="N66" s="93"/>
      <c r="O66" s="61" t="s">
        <v>186</v>
      </c>
      <c r="P66" s="45">
        <v>58</v>
      </c>
      <c r="Q66" s="45">
        <v>10047287783</v>
      </c>
      <c r="R66" s="6" t="s">
        <v>184</v>
      </c>
      <c r="S66" s="6" t="s">
        <v>68</v>
      </c>
    </row>
    <row r="67" spans="1:19">
      <c r="A67" s="89">
        <v>17</v>
      </c>
      <c r="B67" s="38"/>
      <c r="C67" s="45">
        <v>59</v>
      </c>
      <c r="D67" s="45">
        <v>10047329314</v>
      </c>
      <c r="E67" s="6" t="s">
        <v>187</v>
      </c>
      <c r="F67" s="6" t="s">
        <v>68</v>
      </c>
      <c r="G67" s="51" t="s">
        <v>188</v>
      </c>
      <c r="I67" s="93"/>
      <c r="J67" s="90"/>
      <c r="K67" s="93"/>
      <c r="L67" s="93"/>
      <c r="M67" s="93"/>
      <c r="N67" s="93"/>
      <c r="O67" s="61" t="s">
        <v>189</v>
      </c>
      <c r="P67" s="45">
        <v>59</v>
      </c>
      <c r="Q67" s="45">
        <v>10047329314</v>
      </c>
      <c r="R67" s="6" t="s">
        <v>187</v>
      </c>
      <c r="S67" s="6" t="s">
        <v>68</v>
      </c>
    </row>
    <row r="68" spans="1:19">
      <c r="A68" s="89">
        <v>18</v>
      </c>
      <c r="B68" s="39"/>
      <c r="C68" s="45">
        <v>55</v>
      </c>
      <c r="D68" s="45">
        <v>10106744541</v>
      </c>
      <c r="E68" s="6" t="s">
        <v>190</v>
      </c>
      <c r="F68" s="6" t="s">
        <v>20</v>
      </c>
      <c r="G68" s="51" t="s">
        <v>191</v>
      </c>
      <c r="I68" s="93"/>
      <c r="J68" s="90"/>
      <c r="K68" s="93"/>
      <c r="L68" s="93"/>
      <c r="M68" s="93"/>
      <c r="N68" s="93"/>
      <c r="O68" s="61" t="s">
        <v>192</v>
      </c>
      <c r="P68" s="45">
        <v>55</v>
      </c>
      <c r="Q68" s="45">
        <v>10106744541</v>
      </c>
      <c r="R68" s="6" t="s">
        <v>190</v>
      </c>
      <c r="S68" s="6" t="s">
        <v>20</v>
      </c>
    </row>
    <row r="69" spans="1:19">
      <c r="A69" s="89">
        <v>19</v>
      </c>
      <c r="B69" s="38"/>
      <c r="C69" s="45">
        <v>53</v>
      </c>
      <c r="D69" s="45">
        <v>10048001139</v>
      </c>
      <c r="E69" s="6" t="s">
        <v>193</v>
      </c>
      <c r="F69" s="6" t="s">
        <v>20</v>
      </c>
      <c r="G69" s="51" t="s">
        <v>194</v>
      </c>
      <c r="I69" s="93"/>
      <c r="J69" s="90"/>
      <c r="K69" s="93"/>
      <c r="L69" s="93"/>
      <c r="M69" s="93"/>
      <c r="N69" s="93"/>
      <c r="O69" s="61" t="s">
        <v>195</v>
      </c>
      <c r="P69" s="45">
        <v>53</v>
      </c>
      <c r="Q69" s="45">
        <v>10048001139</v>
      </c>
      <c r="R69" s="6" t="s">
        <v>193</v>
      </c>
      <c r="S69" s="6" t="s">
        <v>20</v>
      </c>
    </row>
    <row r="70" spans="1:19" s="2" customFormat="1">
      <c r="A70" s="89">
        <v>20</v>
      </c>
      <c r="B70" s="39"/>
      <c r="C70" s="45">
        <v>64</v>
      </c>
      <c r="D70" s="45">
        <v>10047318604</v>
      </c>
      <c r="E70" s="6" t="s">
        <v>196</v>
      </c>
      <c r="F70" s="6" t="s">
        <v>163</v>
      </c>
      <c r="G70" s="51" t="s">
        <v>197</v>
      </c>
      <c r="H70" s="35"/>
      <c r="I70" s="93"/>
      <c r="J70" s="90"/>
      <c r="K70" s="93"/>
      <c r="L70" s="93"/>
      <c r="M70" s="93"/>
      <c r="N70" s="93"/>
      <c r="O70" s="61" t="s">
        <v>198</v>
      </c>
      <c r="P70" s="45">
        <v>64</v>
      </c>
      <c r="Q70" s="45">
        <v>10047318604</v>
      </c>
      <c r="R70" s="6" t="s">
        <v>196</v>
      </c>
      <c r="S70" s="6" t="s">
        <v>163</v>
      </c>
    </row>
    <row r="71" spans="1:19" s="2" customFormat="1">
      <c r="A71" s="89">
        <v>21</v>
      </c>
      <c r="B71" s="38"/>
      <c r="C71" s="45">
        <v>73</v>
      </c>
      <c r="D71" s="45">
        <v>10046409430</v>
      </c>
      <c r="E71" s="47" t="s">
        <v>199</v>
      </c>
      <c r="F71" s="47" t="s">
        <v>44</v>
      </c>
      <c r="G71" s="51" t="s">
        <v>200</v>
      </c>
      <c r="H71" s="35"/>
      <c r="I71" s="93"/>
      <c r="J71" s="90"/>
      <c r="K71" s="93"/>
      <c r="L71" s="93"/>
      <c r="M71" s="93"/>
      <c r="N71" s="93"/>
      <c r="O71" s="61" t="s">
        <v>201</v>
      </c>
      <c r="P71" s="45">
        <v>73</v>
      </c>
      <c r="Q71" s="45">
        <v>10046409430</v>
      </c>
      <c r="R71" s="47" t="s">
        <v>199</v>
      </c>
      <c r="S71" s="47" t="s">
        <v>44</v>
      </c>
    </row>
    <row r="72" spans="1:19" s="2" customFormat="1">
      <c r="A72" s="89">
        <v>22</v>
      </c>
      <c r="B72" s="39"/>
      <c r="C72" s="45">
        <v>63</v>
      </c>
      <c r="D72" s="45">
        <v>10047440862</v>
      </c>
      <c r="E72" s="6" t="s">
        <v>202</v>
      </c>
      <c r="F72" s="6" t="s">
        <v>68</v>
      </c>
      <c r="G72" s="51" t="s">
        <v>203</v>
      </c>
      <c r="H72" s="35"/>
      <c r="I72" s="93"/>
      <c r="J72" s="90"/>
      <c r="K72" s="93"/>
      <c r="L72" s="93"/>
      <c r="M72" s="93"/>
      <c r="N72" s="93"/>
      <c r="O72" s="61" t="s">
        <v>204</v>
      </c>
      <c r="P72" s="45">
        <v>63</v>
      </c>
      <c r="Q72" s="45">
        <v>10047440862</v>
      </c>
      <c r="R72" s="6" t="s">
        <v>202</v>
      </c>
      <c r="S72" s="6" t="s">
        <v>68</v>
      </c>
    </row>
    <row r="73" spans="1:19" s="2" customFormat="1">
      <c r="A73" s="93"/>
      <c r="B73" s="93"/>
      <c r="C73" s="93"/>
      <c r="D73" s="40"/>
      <c r="E73" s="40"/>
      <c r="F73" s="40"/>
      <c r="G73" s="52"/>
      <c r="H73" s="35"/>
      <c r="I73" s="93"/>
      <c r="J73" s="90"/>
      <c r="K73" s="93"/>
      <c r="L73" s="93"/>
      <c r="M73" s="93"/>
      <c r="N73" s="93"/>
      <c r="O73" s="90"/>
      <c r="P73" s="90"/>
      <c r="Q73" s="40"/>
      <c r="R73" s="40"/>
      <c r="S73" s="40"/>
    </row>
    <row r="74" spans="1:19">
      <c r="A74" s="174" t="s">
        <v>205</v>
      </c>
      <c r="B74" s="174"/>
      <c r="C74" s="174"/>
      <c r="D74" s="174"/>
      <c r="E74" s="174"/>
      <c r="F74" s="174"/>
      <c r="G74" s="174"/>
      <c r="H74" s="171" t="s">
        <v>206</v>
      </c>
      <c r="I74" s="171"/>
      <c r="J74" s="171"/>
      <c r="K74" s="171"/>
      <c r="L74" s="171"/>
      <c r="M74" s="171"/>
      <c r="N74" s="171"/>
      <c r="O74" s="174" t="s">
        <v>207</v>
      </c>
      <c r="P74" s="174"/>
      <c r="Q74" s="174"/>
      <c r="R74" s="174"/>
      <c r="S74" s="174"/>
    </row>
    <row r="75" spans="1:19">
      <c r="A75" s="17" t="s">
        <v>42</v>
      </c>
      <c r="B75" s="17" t="s">
        <v>10</v>
      </c>
      <c r="C75" s="18" t="s">
        <v>11</v>
      </c>
      <c r="D75" s="41" t="s">
        <v>12</v>
      </c>
      <c r="E75" s="41" t="s">
        <v>13</v>
      </c>
      <c r="F75" s="41" t="s">
        <v>14</v>
      </c>
      <c r="G75" s="56" t="s">
        <v>15</v>
      </c>
      <c r="H75" s="58" t="s">
        <v>16</v>
      </c>
      <c r="I75" s="17" t="s">
        <v>10</v>
      </c>
      <c r="J75" s="19" t="s">
        <v>11</v>
      </c>
      <c r="K75" s="41" t="s">
        <v>12</v>
      </c>
      <c r="L75" s="41" t="s">
        <v>13</v>
      </c>
      <c r="M75" s="41" t="s">
        <v>14</v>
      </c>
      <c r="N75" s="56" t="s">
        <v>17</v>
      </c>
      <c r="O75" s="60" t="s">
        <v>18</v>
      </c>
      <c r="P75" s="19" t="s">
        <v>11</v>
      </c>
      <c r="Q75" s="41" t="s">
        <v>12</v>
      </c>
      <c r="R75" s="41" t="s">
        <v>13</v>
      </c>
      <c r="S75" s="41" t="s">
        <v>14</v>
      </c>
    </row>
    <row r="76" spans="1:19">
      <c r="A76" s="89">
        <v>1</v>
      </c>
      <c r="B76" s="38"/>
      <c r="C76" s="45">
        <v>36</v>
      </c>
      <c r="D76" s="45">
        <v>10047349623</v>
      </c>
      <c r="E76" s="47" t="s">
        <v>208</v>
      </c>
      <c r="F76" s="47" t="s">
        <v>44</v>
      </c>
      <c r="G76" s="51" t="s">
        <v>209</v>
      </c>
      <c r="H76" s="59" t="s">
        <v>66</v>
      </c>
      <c r="I76" s="39"/>
      <c r="J76" s="45">
        <v>31</v>
      </c>
      <c r="K76" s="45">
        <v>10047315469</v>
      </c>
      <c r="L76" s="6" t="s">
        <v>210</v>
      </c>
      <c r="M76" s="6" t="s">
        <v>163</v>
      </c>
      <c r="N76" s="51" t="s">
        <v>211</v>
      </c>
      <c r="O76" s="61" t="s">
        <v>25</v>
      </c>
      <c r="P76" s="45">
        <v>36</v>
      </c>
      <c r="Q76" s="45">
        <v>10047349623</v>
      </c>
      <c r="R76" s="47" t="s">
        <v>208</v>
      </c>
      <c r="S76" s="47" t="s">
        <v>44</v>
      </c>
    </row>
    <row r="77" spans="1:19">
      <c r="A77" s="89">
        <v>2</v>
      </c>
      <c r="B77" s="39"/>
      <c r="C77" s="45">
        <v>6</v>
      </c>
      <c r="D77" s="45">
        <v>10047280309</v>
      </c>
      <c r="E77" s="6" t="s">
        <v>212</v>
      </c>
      <c r="F77" s="48" t="s">
        <v>213</v>
      </c>
      <c r="G77" s="51" t="s">
        <v>214</v>
      </c>
      <c r="H77" s="59"/>
      <c r="I77" s="38"/>
      <c r="J77" s="45">
        <v>35</v>
      </c>
      <c r="K77" s="45">
        <v>10081977411</v>
      </c>
      <c r="L77" s="47" t="s">
        <v>215</v>
      </c>
      <c r="M77" s="47" t="s">
        <v>44</v>
      </c>
      <c r="N77" s="51" t="s">
        <v>216</v>
      </c>
      <c r="O77" s="61" t="s">
        <v>31</v>
      </c>
      <c r="P77" s="45">
        <v>6</v>
      </c>
      <c r="Q77" s="45">
        <v>10047280309</v>
      </c>
      <c r="R77" s="6" t="s">
        <v>212</v>
      </c>
      <c r="S77" s="48" t="s">
        <v>213</v>
      </c>
    </row>
    <row r="78" spans="1:19">
      <c r="A78" s="89">
        <v>3</v>
      </c>
      <c r="B78" s="38"/>
      <c r="C78" s="45">
        <v>21</v>
      </c>
      <c r="D78" s="45">
        <v>10093680560</v>
      </c>
      <c r="E78" s="6" t="s">
        <v>217</v>
      </c>
      <c r="F78" s="6" t="s">
        <v>218</v>
      </c>
      <c r="G78" s="51" t="s">
        <v>219</v>
      </c>
      <c r="H78" s="59" t="s">
        <v>76</v>
      </c>
      <c r="I78" s="39"/>
      <c r="J78" s="45">
        <v>22</v>
      </c>
      <c r="K78" s="45">
        <v>10004772683</v>
      </c>
      <c r="L78" s="6" t="s">
        <v>220</v>
      </c>
      <c r="M78" s="6" t="s">
        <v>218</v>
      </c>
      <c r="N78" s="51" t="s">
        <v>221</v>
      </c>
      <c r="O78" s="61" t="s">
        <v>35</v>
      </c>
      <c r="P78" s="45">
        <v>21</v>
      </c>
      <c r="Q78" s="45">
        <v>10093680560</v>
      </c>
      <c r="R78" s="6" t="s">
        <v>217</v>
      </c>
      <c r="S78" s="6" t="s">
        <v>218</v>
      </c>
    </row>
    <row r="79" spans="1:19">
      <c r="A79" s="89">
        <v>4</v>
      </c>
      <c r="B79" s="39"/>
      <c r="C79" s="45">
        <v>8</v>
      </c>
      <c r="D79" s="45">
        <v>10082602352</v>
      </c>
      <c r="E79" s="6" t="s">
        <v>222</v>
      </c>
      <c r="F79" s="48" t="s">
        <v>213</v>
      </c>
      <c r="G79" s="51" t="s">
        <v>223</v>
      </c>
      <c r="H79" s="59"/>
      <c r="I79" s="38"/>
      <c r="J79" s="45">
        <v>27</v>
      </c>
      <c r="K79" s="45">
        <v>10047108941</v>
      </c>
      <c r="L79" s="6" t="s">
        <v>224</v>
      </c>
      <c r="M79" s="6" t="s">
        <v>84</v>
      </c>
      <c r="N79" s="51" t="s">
        <v>225</v>
      </c>
      <c r="O79" s="61" t="s">
        <v>38</v>
      </c>
      <c r="P79" s="45">
        <v>8</v>
      </c>
      <c r="Q79" s="45">
        <v>10082602352</v>
      </c>
      <c r="R79" s="6" t="s">
        <v>222</v>
      </c>
      <c r="S79" s="48" t="s">
        <v>213</v>
      </c>
    </row>
    <row r="80" spans="1:19">
      <c r="A80" s="89">
        <v>5</v>
      </c>
      <c r="B80" s="38"/>
      <c r="C80" s="45">
        <v>27</v>
      </c>
      <c r="D80" s="45">
        <v>10047108941</v>
      </c>
      <c r="E80" s="6" t="s">
        <v>224</v>
      </c>
      <c r="F80" s="6" t="s">
        <v>84</v>
      </c>
      <c r="G80" s="51" t="s">
        <v>226</v>
      </c>
      <c r="H80" s="59" t="s">
        <v>22</v>
      </c>
      <c r="I80" s="39"/>
      <c r="J80" s="45">
        <v>8</v>
      </c>
      <c r="K80" s="45">
        <v>10082602352</v>
      </c>
      <c r="L80" s="6" t="s">
        <v>222</v>
      </c>
      <c r="M80" s="48" t="s">
        <v>213</v>
      </c>
      <c r="N80" s="51" t="s">
        <v>227</v>
      </c>
      <c r="O80" s="61" t="s">
        <v>60</v>
      </c>
      <c r="P80" s="45">
        <v>22</v>
      </c>
      <c r="Q80" s="45">
        <v>10004772683</v>
      </c>
      <c r="R80" s="6" t="s">
        <v>220</v>
      </c>
      <c r="S80" s="6" t="s">
        <v>218</v>
      </c>
    </row>
    <row r="81" spans="1:19">
      <c r="A81" s="89">
        <v>6</v>
      </c>
      <c r="B81" s="39"/>
      <c r="C81" s="45">
        <v>22</v>
      </c>
      <c r="D81" s="45">
        <v>10004772683</v>
      </c>
      <c r="E81" s="6" t="s">
        <v>220</v>
      </c>
      <c r="F81" s="6" t="s">
        <v>218</v>
      </c>
      <c r="G81" s="51" t="s">
        <v>228</v>
      </c>
      <c r="H81" s="59"/>
      <c r="I81" s="38"/>
      <c r="J81" s="45">
        <v>21</v>
      </c>
      <c r="K81" s="45">
        <v>10093680560</v>
      </c>
      <c r="L81" s="6" t="s">
        <v>217</v>
      </c>
      <c r="M81" s="6" t="s">
        <v>218</v>
      </c>
      <c r="N81" s="51" t="s">
        <v>229</v>
      </c>
      <c r="O81" s="61" t="s">
        <v>90</v>
      </c>
      <c r="P81" s="45">
        <v>27</v>
      </c>
      <c r="Q81" s="45">
        <v>10047108941</v>
      </c>
      <c r="R81" s="6" t="s">
        <v>224</v>
      </c>
      <c r="S81" s="6" t="s">
        <v>84</v>
      </c>
    </row>
    <row r="82" spans="1:19">
      <c r="A82" s="89">
        <v>7</v>
      </c>
      <c r="B82" s="38"/>
      <c r="C82" s="45">
        <v>35</v>
      </c>
      <c r="D82" s="45">
        <v>10081977411</v>
      </c>
      <c r="E82" s="47" t="s">
        <v>215</v>
      </c>
      <c r="F82" s="47" t="s">
        <v>44</v>
      </c>
      <c r="G82" s="51" t="s">
        <v>230</v>
      </c>
      <c r="H82" s="59" t="s">
        <v>33</v>
      </c>
      <c r="I82" s="39"/>
      <c r="J82" s="45">
        <v>6</v>
      </c>
      <c r="K82" s="45">
        <v>10047280309</v>
      </c>
      <c r="L82" s="6" t="s">
        <v>212</v>
      </c>
      <c r="M82" s="48" t="s">
        <v>213</v>
      </c>
      <c r="N82" s="51" t="s">
        <v>231</v>
      </c>
      <c r="O82" s="61" t="s">
        <v>93</v>
      </c>
      <c r="P82" s="45">
        <v>35</v>
      </c>
      <c r="Q82" s="45">
        <v>10081977411</v>
      </c>
      <c r="R82" s="47" t="s">
        <v>215</v>
      </c>
      <c r="S82" s="47" t="s">
        <v>44</v>
      </c>
    </row>
    <row r="83" spans="1:19">
      <c r="A83" s="89">
        <v>8</v>
      </c>
      <c r="B83" s="39"/>
      <c r="C83" s="45">
        <v>31</v>
      </c>
      <c r="D83" s="45">
        <v>10047315469</v>
      </c>
      <c r="E83" s="6" t="s">
        <v>210</v>
      </c>
      <c r="F83" s="6" t="s">
        <v>163</v>
      </c>
      <c r="G83" s="51" t="s">
        <v>232</v>
      </c>
      <c r="H83" s="59"/>
      <c r="I83" s="38"/>
      <c r="J83" s="45">
        <v>36</v>
      </c>
      <c r="K83" s="45">
        <v>10047349623</v>
      </c>
      <c r="L83" s="47" t="s">
        <v>208</v>
      </c>
      <c r="M83" s="47" t="s">
        <v>44</v>
      </c>
      <c r="N83" s="51" t="s">
        <v>233</v>
      </c>
      <c r="O83" s="61" t="s">
        <v>96</v>
      </c>
      <c r="P83" s="45">
        <v>31</v>
      </c>
      <c r="Q83" s="45">
        <v>10047315469</v>
      </c>
      <c r="R83" s="6" t="s">
        <v>210</v>
      </c>
      <c r="S83" s="6" t="s">
        <v>163</v>
      </c>
    </row>
    <row r="84" spans="1:19">
      <c r="A84" s="89">
        <v>9</v>
      </c>
      <c r="B84" s="38"/>
      <c r="C84" s="45">
        <v>24</v>
      </c>
      <c r="D84" s="45">
        <v>10047329920</v>
      </c>
      <c r="E84" s="6" t="s">
        <v>234</v>
      </c>
      <c r="F84" s="6" t="s">
        <v>84</v>
      </c>
      <c r="G84" s="51" t="s">
        <v>235</v>
      </c>
      <c r="I84" s="93"/>
      <c r="J84" s="90"/>
      <c r="K84" s="93"/>
      <c r="L84" s="93"/>
      <c r="M84" s="93"/>
      <c r="N84" s="93"/>
      <c r="O84" s="61" t="s">
        <v>99</v>
      </c>
      <c r="P84" s="45">
        <v>24</v>
      </c>
      <c r="Q84" s="45">
        <v>10047329920</v>
      </c>
      <c r="R84" s="6" t="s">
        <v>234</v>
      </c>
      <c r="S84" s="6" t="s">
        <v>84</v>
      </c>
    </row>
    <row r="85" spans="1:19">
      <c r="A85" s="89">
        <v>10</v>
      </c>
      <c r="B85" s="39"/>
      <c r="C85" s="45">
        <v>30</v>
      </c>
      <c r="D85" s="45">
        <v>10047253027</v>
      </c>
      <c r="E85" s="6" t="s">
        <v>236</v>
      </c>
      <c r="F85" s="6" t="s">
        <v>163</v>
      </c>
      <c r="G85" s="51" t="s">
        <v>237</v>
      </c>
      <c r="I85" s="93"/>
      <c r="J85" s="90"/>
      <c r="K85" s="93"/>
      <c r="L85" s="93"/>
      <c r="M85" s="93"/>
      <c r="N85" s="93"/>
      <c r="O85" s="61" t="s">
        <v>102</v>
      </c>
      <c r="P85" s="45">
        <v>30</v>
      </c>
      <c r="Q85" s="45">
        <v>10047253027</v>
      </c>
      <c r="R85" s="6" t="s">
        <v>236</v>
      </c>
      <c r="S85" s="6" t="s">
        <v>163</v>
      </c>
    </row>
    <row r="86" spans="1:19">
      <c r="A86" s="89">
        <v>11</v>
      </c>
      <c r="B86" s="38"/>
      <c r="C86" s="45">
        <v>29</v>
      </c>
      <c r="D86" s="45">
        <v>10047380743</v>
      </c>
      <c r="E86" s="6" t="s">
        <v>238</v>
      </c>
      <c r="F86" s="6" t="s">
        <v>163</v>
      </c>
      <c r="G86" s="51" t="s">
        <v>239</v>
      </c>
      <c r="I86" s="93"/>
      <c r="J86" s="90"/>
      <c r="K86" s="93"/>
      <c r="L86" s="93"/>
      <c r="M86" s="93"/>
      <c r="N86" s="93"/>
      <c r="O86" s="61" t="s">
        <v>105</v>
      </c>
      <c r="P86" s="45">
        <v>29</v>
      </c>
      <c r="Q86" s="45">
        <v>10047380743</v>
      </c>
      <c r="R86" s="6" t="s">
        <v>238</v>
      </c>
      <c r="S86" s="6" t="s">
        <v>163</v>
      </c>
    </row>
    <row r="87" spans="1:19">
      <c r="A87" s="89">
        <v>12</v>
      </c>
      <c r="B87" s="39"/>
      <c r="C87" s="45">
        <v>19</v>
      </c>
      <c r="D87" s="45">
        <v>10047406005</v>
      </c>
      <c r="E87" s="6" t="s">
        <v>240</v>
      </c>
      <c r="F87" s="6" t="s">
        <v>218</v>
      </c>
      <c r="G87" s="51" t="s">
        <v>241</v>
      </c>
      <c r="I87" s="93"/>
      <c r="J87" s="90"/>
      <c r="K87" s="93"/>
      <c r="L87" s="93"/>
      <c r="M87" s="93"/>
      <c r="N87" s="93"/>
      <c r="O87" s="61" t="s">
        <v>174</v>
      </c>
      <c r="P87" s="45">
        <v>19</v>
      </c>
      <c r="Q87" s="45">
        <v>10047406005</v>
      </c>
      <c r="R87" s="6" t="s">
        <v>240</v>
      </c>
      <c r="S87" s="6" t="s">
        <v>218</v>
      </c>
    </row>
    <row r="88" spans="1:19">
      <c r="A88" s="89">
        <v>13</v>
      </c>
      <c r="B88" s="38"/>
      <c r="C88" s="45">
        <v>7</v>
      </c>
      <c r="D88" s="45">
        <v>10047280410</v>
      </c>
      <c r="E88" s="6" t="s">
        <v>242</v>
      </c>
      <c r="F88" s="48" t="s">
        <v>213</v>
      </c>
      <c r="G88" s="51" t="s">
        <v>243</v>
      </c>
      <c r="I88" s="93"/>
      <c r="J88" s="90"/>
      <c r="K88" s="93"/>
      <c r="L88" s="93"/>
      <c r="M88" s="93"/>
      <c r="N88" s="93"/>
      <c r="O88" s="61" t="s">
        <v>177</v>
      </c>
      <c r="P88" s="45">
        <v>7</v>
      </c>
      <c r="Q88" s="45">
        <v>10047280410</v>
      </c>
      <c r="R88" s="6" t="s">
        <v>242</v>
      </c>
      <c r="S88" s="48" t="s">
        <v>213</v>
      </c>
    </row>
    <row r="89" spans="1:19">
      <c r="A89" s="89">
        <v>14</v>
      </c>
      <c r="B89" s="39"/>
      <c r="C89" s="45">
        <v>37</v>
      </c>
      <c r="D89" s="45">
        <v>10046656576</v>
      </c>
      <c r="E89" s="47" t="s">
        <v>244</v>
      </c>
      <c r="F89" s="47" t="s">
        <v>44</v>
      </c>
      <c r="G89" s="51" t="s">
        <v>245</v>
      </c>
      <c r="I89" s="93"/>
      <c r="J89" s="90"/>
      <c r="K89" s="93"/>
      <c r="L89" s="93"/>
      <c r="M89" s="93"/>
      <c r="N89" s="93"/>
      <c r="O89" s="61" t="s">
        <v>180</v>
      </c>
      <c r="P89" s="45">
        <v>37</v>
      </c>
      <c r="Q89" s="45">
        <v>10046656576</v>
      </c>
      <c r="R89" s="47" t="s">
        <v>244</v>
      </c>
      <c r="S89" s="47" t="s">
        <v>44</v>
      </c>
    </row>
    <row r="90" spans="1:19">
      <c r="A90" s="89">
        <v>15</v>
      </c>
      <c r="B90" s="38"/>
      <c r="C90" s="45">
        <v>26</v>
      </c>
      <c r="D90" s="45">
        <v>10047382662</v>
      </c>
      <c r="E90" s="6" t="s">
        <v>246</v>
      </c>
      <c r="F90" s="6" t="s">
        <v>84</v>
      </c>
      <c r="G90" s="51" t="s">
        <v>247</v>
      </c>
      <c r="I90" s="93"/>
      <c r="J90" s="90"/>
      <c r="K90" s="93"/>
      <c r="L90" s="93"/>
      <c r="M90" s="93"/>
      <c r="N90" s="93"/>
      <c r="O90" s="61" t="s">
        <v>183</v>
      </c>
      <c r="P90" s="45">
        <v>26</v>
      </c>
      <c r="Q90" s="45">
        <v>10047382662</v>
      </c>
      <c r="R90" s="6" t="s">
        <v>246</v>
      </c>
      <c r="S90" s="6" t="s">
        <v>84</v>
      </c>
    </row>
    <row r="91" spans="1:19">
      <c r="A91" s="89">
        <v>16</v>
      </c>
      <c r="B91" s="39"/>
      <c r="C91" s="45">
        <v>5</v>
      </c>
      <c r="D91" s="45">
        <v>10047234536</v>
      </c>
      <c r="E91" s="6" t="s">
        <v>248</v>
      </c>
      <c r="F91" s="48" t="s">
        <v>213</v>
      </c>
      <c r="G91" s="51" t="s">
        <v>249</v>
      </c>
      <c r="I91" s="93"/>
      <c r="J91" s="90"/>
      <c r="K91" s="93"/>
      <c r="L91" s="93"/>
      <c r="M91" s="93"/>
      <c r="N91" s="93"/>
      <c r="O91" s="61" t="s">
        <v>186</v>
      </c>
      <c r="P91" s="45">
        <v>5</v>
      </c>
      <c r="Q91" s="45">
        <v>10047234536</v>
      </c>
      <c r="R91" s="6" t="s">
        <v>248</v>
      </c>
      <c r="S91" s="48" t="s">
        <v>213</v>
      </c>
    </row>
    <row r="92" spans="1:19">
      <c r="A92" s="89">
        <v>17</v>
      </c>
      <c r="B92" s="38"/>
      <c r="C92" s="45">
        <v>23</v>
      </c>
      <c r="D92" s="45">
        <v>10084836988</v>
      </c>
      <c r="E92" s="6" t="s">
        <v>250</v>
      </c>
      <c r="F92" s="6" t="s">
        <v>218</v>
      </c>
      <c r="G92" s="51" t="s">
        <v>251</v>
      </c>
      <c r="I92" s="93"/>
      <c r="J92" s="90"/>
      <c r="K92" s="93"/>
      <c r="L92" s="93"/>
      <c r="M92" s="93"/>
      <c r="N92" s="93"/>
      <c r="O92" s="61" t="s">
        <v>189</v>
      </c>
      <c r="P92" s="45">
        <v>23</v>
      </c>
      <c r="Q92" s="45">
        <v>10084836988</v>
      </c>
      <c r="R92" s="6" t="s">
        <v>250</v>
      </c>
      <c r="S92" s="6" t="s">
        <v>218</v>
      </c>
    </row>
    <row r="93" spans="1:19">
      <c r="A93" s="89">
        <v>18</v>
      </c>
      <c r="B93" s="39"/>
      <c r="C93" s="45">
        <v>13</v>
      </c>
      <c r="D93" s="45">
        <v>10117167593</v>
      </c>
      <c r="E93" s="6" t="s">
        <v>252</v>
      </c>
      <c r="F93" s="6" t="s">
        <v>68</v>
      </c>
      <c r="G93" s="51" t="s">
        <v>253</v>
      </c>
      <c r="I93" s="93"/>
      <c r="J93" s="90"/>
      <c r="K93" s="93"/>
      <c r="L93" s="93"/>
      <c r="M93" s="93"/>
      <c r="N93" s="93"/>
      <c r="O93" s="61" t="s">
        <v>192</v>
      </c>
      <c r="P93" s="45">
        <v>13</v>
      </c>
      <c r="Q93" s="45">
        <v>10117167593</v>
      </c>
      <c r="R93" s="6" t="s">
        <v>252</v>
      </c>
      <c r="S93" s="6" t="s">
        <v>68</v>
      </c>
    </row>
    <row r="94" spans="1:19">
      <c r="A94" s="89">
        <v>19</v>
      </c>
      <c r="B94" s="38"/>
      <c r="C94" s="45">
        <v>16</v>
      </c>
      <c r="D94" s="45">
        <v>10080866355</v>
      </c>
      <c r="E94" s="6" t="s">
        <v>254</v>
      </c>
      <c r="F94" s="6" t="s">
        <v>29</v>
      </c>
      <c r="G94" s="51" t="s">
        <v>255</v>
      </c>
      <c r="I94" s="93"/>
      <c r="J94" s="90"/>
      <c r="K94" s="93"/>
      <c r="L94" s="93"/>
      <c r="M94" s="93"/>
      <c r="N94" s="93"/>
      <c r="O94" s="61" t="s">
        <v>195</v>
      </c>
      <c r="P94" s="45">
        <v>16</v>
      </c>
      <c r="Q94" s="45">
        <v>10080866355</v>
      </c>
      <c r="R94" s="6" t="s">
        <v>254</v>
      </c>
      <c r="S94" s="6" t="s">
        <v>29</v>
      </c>
    </row>
    <row r="95" spans="1:19">
      <c r="A95" s="89">
        <v>20</v>
      </c>
      <c r="B95" s="39"/>
      <c r="C95" s="45">
        <v>25</v>
      </c>
      <c r="D95" s="45">
        <v>10047379127</v>
      </c>
      <c r="E95" s="6" t="s">
        <v>256</v>
      </c>
      <c r="F95" s="6" t="s">
        <v>84</v>
      </c>
      <c r="G95" s="51" t="s">
        <v>257</v>
      </c>
      <c r="I95" s="93"/>
      <c r="J95" s="90"/>
      <c r="K95" s="93"/>
      <c r="L95" s="93"/>
      <c r="M95" s="93"/>
      <c r="N95" s="93"/>
      <c r="O95" s="61" t="s">
        <v>198</v>
      </c>
      <c r="P95" s="45">
        <v>25</v>
      </c>
      <c r="Q95" s="45">
        <v>10047379127</v>
      </c>
      <c r="R95" s="6" t="s">
        <v>256</v>
      </c>
      <c r="S95" s="6" t="s">
        <v>84</v>
      </c>
    </row>
    <row r="96" spans="1:19">
      <c r="A96" s="89">
        <v>21</v>
      </c>
      <c r="B96" s="38"/>
      <c r="C96" s="45">
        <v>28</v>
      </c>
      <c r="D96" s="45">
        <v>10047422472</v>
      </c>
      <c r="E96" s="6" t="s">
        <v>258</v>
      </c>
      <c r="F96" s="6" t="s">
        <v>163</v>
      </c>
      <c r="G96" s="51" t="s">
        <v>259</v>
      </c>
      <c r="I96" s="93"/>
      <c r="J96" s="90"/>
      <c r="K96" s="93"/>
      <c r="L96" s="93"/>
      <c r="M96" s="93"/>
      <c r="N96" s="93"/>
      <c r="O96" s="61" t="s">
        <v>201</v>
      </c>
      <c r="P96" s="45">
        <v>28</v>
      </c>
      <c r="Q96" s="45">
        <v>10047422472</v>
      </c>
      <c r="R96" s="6" t="s">
        <v>258</v>
      </c>
      <c r="S96" s="6" t="s">
        <v>163</v>
      </c>
    </row>
    <row r="97" spans="1:19">
      <c r="A97" s="89">
        <v>22</v>
      </c>
      <c r="B97" s="39"/>
      <c r="C97" s="45">
        <v>15</v>
      </c>
      <c r="D97" s="45">
        <v>10046565842</v>
      </c>
      <c r="E97" s="6" t="s">
        <v>260</v>
      </c>
      <c r="F97" s="6" t="s">
        <v>29</v>
      </c>
      <c r="G97" s="51" t="s">
        <v>261</v>
      </c>
      <c r="I97" s="93"/>
      <c r="J97" s="90"/>
      <c r="K97" s="93"/>
      <c r="L97" s="93"/>
      <c r="M97" s="93"/>
      <c r="N97" s="93"/>
      <c r="O97" s="61" t="s">
        <v>204</v>
      </c>
      <c r="P97" s="45">
        <v>15</v>
      </c>
      <c r="Q97" s="45">
        <v>10046565842</v>
      </c>
      <c r="R97" s="6" t="s">
        <v>260</v>
      </c>
      <c r="S97" s="6" t="s">
        <v>29</v>
      </c>
    </row>
    <row r="98" spans="1:19">
      <c r="A98" s="89">
        <v>23</v>
      </c>
      <c r="B98" s="38"/>
      <c r="C98" s="45">
        <v>12</v>
      </c>
      <c r="D98" s="45">
        <v>10053651286</v>
      </c>
      <c r="E98" s="6" t="s">
        <v>262</v>
      </c>
      <c r="F98" s="6" t="s">
        <v>68</v>
      </c>
      <c r="G98" s="51" t="s">
        <v>263</v>
      </c>
      <c r="I98" s="93"/>
      <c r="J98" s="90"/>
      <c r="K98" s="93"/>
      <c r="L98" s="93"/>
      <c r="M98" s="93"/>
      <c r="N98" s="93"/>
      <c r="O98" s="61" t="s">
        <v>264</v>
      </c>
      <c r="P98" s="45">
        <v>12</v>
      </c>
      <c r="Q98" s="45">
        <v>10053651286</v>
      </c>
      <c r="R98" s="6" t="s">
        <v>262</v>
      </c>
      <c r="S98" s="6" t="s">
        <v>68</v>
      </c>
    </row>
    <row r="99" spans="1:19">
      <c r="A99" s="89">
        <v>24</v>
      </c>
      <c r="B99" s="39"/>
      <c r="C99" s="45">
        <v>20</v>
      </c>
      <c r="D99" s="45">
        <v>10059529082</v>
      </c>
      <c r="E99" s="6" t="s">
        <v>265</v>
      </c>
      <c r="F99" s="6" t="s">
        <v>218</v>
      </c>
      <c r="G99" s="51" t="s">
        <v>266</v>
      </c>
      <c r="I99" s="93"/>
      <c r="J99" s="90"/>
      <c r="K99" s="93"/>
      <c r="L99" s="93"/>
      <c r="M99" s="93"/>
      <c r="N99" s="93"/>
      <c r="O99" s="61" t="s">
        <v>267</v>
      </c>
      <c r="P99" s="45">
        <v>20</v>
      </c>
      <c r="Q99" s="45">
        <v>10059529082</v>
      </c>
      <c r="R99" s="6" t="s">
        <v>265</v>
      </c>
      <c r="S99" s="6" t="s">
        <v>218</v>
      </c>
    </row>
    <row r="100" spans="1:19">
      <c r="A100" s="89">
        <v>25</v>
      </c>
      <c r="B100" s="38"/>
      <c r="C100" s="45">
        <v>33</v>
      </c>
      <c r="D100" s="45">
        <v>10047399941</v>
      </c>
      <c r="E100" s="47" t="s">
        <v>268</v>
      </c>
      <c r="F100" s="47" t="s">
        <v>44</v>
      </c>
      <c r="G100" s="51" t="s">
        <v>269</v>
      </c>
      <c r="I100" s="93"/>
      <c r="J100" s="90"/>
      <c r="K100" s="93"/>
      <c r="L100" s="93"/>
      <c r="M100" s="93"/>
      <c r="N100" s="93"/>
      <c r="O100" s="61" t="s">
        <v>270</v>
      </c>
      <c r="P100" s="45">
        <v>33</v>
      </c>
      <c r="Q100" s="45">
        <v>10047399941</v>
      </c>
      <c r="R100" s="47" t="s">
        <v>268</v>
      </c>
      <c r="S100" s="47" t="s">
        <v>44</v>
      </c>
    </row>
    <row r="101" spans="1:19">
      <c r="A101" s="89">
        <v>26</v>
      </c>
      <c r="B101" s="39"/>
      <c r="C101" s="45">
        <v>9</v>
      </c>
      <c r="D101" s="45">
        <v>10080169672</v>
      </c>
      <c r="E101" s="6" t="s">
        <v>271</v>
      </c>
      <c r="F101" s="6" t="s">
        <v>68</v>
      </c>
      <c r="G101" s="51" t="s">
        <v>272</v>
      </c>
      <c r="I101" s="93"/>
      <c r="J101" s="90"/>
      <c r="K101" s="93"/>
      <c r="L101" s="93"/>
      <c r="M101" s="93"/>
      <c r="N101" s="93"/>
      <c r="O101" s="61" t="s">
        <v>273</v>
      </c>
      <c r="P101" s="45">
        <v>9</v>
      </c>
      <c r="Q101" s="45">
        <v>10080169672</v>
      </c>
      <c r="R101" s="6" t="s">
        <v>271</v>
      </c>
      <c r="S101" s="6" t="s">
        <v>68</v>
      </c>
    </row>
    <row r="102" spans="1:19">
      <c r="A102" s="93"/>
      <c r="B102" s="93"/>
      <c r="C102" s="40"/>
      <c r="D102" s="40"/>
      <c r="E102" s="40"/>
      <c r="F102" s="40"/>
      <c r="G102" s="52"/>
      <c r="I102" s="93"/>
      <c r="J102" s="90"/>
      <c r="K102" s="93"/>
      <c r="L102" s="93"/>
      <c r="M102" s="93"/>
      <c r="N102" s="93"/>
      <c r="O102" s="90"/>
      <c r="P102" s="49"/>
      <c r="Q102" s="40"/>
      <c r="R102" s="40"/>
      <c r="S102" s="40"/>
    </row>
    <row r="103" spans="1:19" s="2" customFormat="1">
      <c r="A103" s="171" t="s">
        <v>274</v>
      </c>
      <c r="B103" s="171"/>
      <c r="C103" s="171"/>
      <c r="D103" s="171"/>
      <c r="E103" s="171"/>
      <c r="F103" s="171"/>
      <c r="G103" s="171"/>
      <c r="H103" s="171" t="s">
        <v>275</v>
      </c>
      <c r="I103" s="171"/>
      <c r="J103" s="171"/>
      <c r="K103" s="171"/>
      <c r="L103" s="171"/>
      <c r="M103" s="171"/>
      <c r="N103" s="171"/>
      <c r="O103" s="171" t="s">
        <v>276</v>
      </c>
      <c r="P103" s="171"/>
      <c r="Q103" s="171"/>
      <c r="R103" s="171"/>
      <c r="S103" s="171"/>
    </row>
    <row r="104" spans="1:19">
      <c r="A104" s="17" t="s">
        <v>42</v>
      </c>
      <c r="B104" s="17" t="s">
        <v>10</v>
      </c>
      <c r="C104" s="41" t="s">
        <v>11</v>
      </c>
      <c r="D104" s="41" t="s">
        <v>12</v>
      </c>
      <c r="E104" s="41" t="s">
        <v>13</v>
      </c>
      <c r="F104" s="41" t="s">
        <v>14</v>
      </c>
      <c r="G104" s="56" t="s">
        <v>15</v>
      </c>
      <c r="H104" s="58" t="s">
        <v>16</v>
      </c>
      <c r="I104" s="17" t="s">
        <v>10</v>
      </c>
      <c r="J104" s="19" t="s">
        <v>11</v>
      </c>
      <c r="K104" s="41" t="s">
        <v>12</v>
      </c>
      <c r="L104" s="41" t="s">
        <v>13</v>
      </c>
      <c r="M104" s="41" t="s">
        <v>14</v>
      </c>
      <c r="N104" s="56" t="s">
        <v>17</v>
      </c>
      <c r="O104" s="60" t="s">
        <v>18</v>
      </c>
      <c r="P104" s="64" t="s">
        <v>11</v>
      </c>
      <c r="Q104" s="41" t="s">
        <v>12</v>
      </c>
      <c r="R104" s="41" t="s">
        <v>13</v>
      </c>
      <c r="S104" s="41" t="s">
        <v>14</v>
      </c>
    </row>
    <row r="105" spans="1:19">
      <c r="A105" s="89">
        <v>1</v>
      </c>
      <c r="B105" s="38"/>
      <c r="C105" s="45">
        <v>73</v>
      </c>
      <c r="D105" s="45">
        <v>10097731625</v>
      </c>
      <c r="E105" s="47" t="s">
        <v>277</v>
      </c>
      <c r="F105" s="47" t="s">
        <v>44</v>
      </c>
      <c r="G105" s="51" t="s">
        <v>278</v>
      </c>
      <c r="H105" s="59" t="s">
        <v>66</v>
      </c>
      <c r="I105" s="39"/>
      <c r="J105" s="45">
        <v>71</v>
      </c>
      <c r="K105" s="45">
        <v>10092303463</v>
      </c>
      <c r="L105" s="6" t="s">
        <v>279</v>
      </c>
      <c r="M105" s="6" t="s">
        <v>84</v>
      </c>
      <c r="N105" s="62" t="s">
        <v>280</v>
      </c>
      <c r="O105" s="61" t="s">
        <v>25</v>
      </c>
      <c r="P105" s="45">
        <v>73</v>
      </c>
      <c r="Q105" s="45">
        <v>10097731625</v>
      </c>
      <c r="R105" s="47" t="s">
        <v>277</v>
      </c>
      <c r="S105" s="47" t="s">
        <v>44</v>
      </c>
    </row>
    <row r="106" spans="1:19">
      <c r="A106" s="89">
        <v>2</v>
      </c>
      <c r="B106" s="39"/>
      <c r="C106" s="45">
        <v>65</v>
      </c>
      <c r="D106" s="45">
        <v>10047563528</v>
      </c>
      <c r="E106" s="6" t="s">
        <v>281</v>
      </c>
      <c r="F106" s="6" t="s">
        <v>29</v>
      </c>
      <c r="G106" s="51" t="s">
        <v>282</v>
      </c>
      <c r="H106" s="59"/>
      <c r="I106" s="38"/>
      <c r="J106" s="45">
        <v>63</v>
      </c>
      <c r="K106" s="45">
        <v>10079640721</v>
      </c>
      <c r="L106" s="6" t="s">
        <v>283</v>
      </c>
      <c r="M106" s="6" t="s">
        <v>68</v>
      </c>
      <c r="N106" s="62" t="s">
        <v>284</v>
      </c>
      <c r="O106" s="61" t="s">
        <v>31</v>
      </c>
      <c r="P106" s="45">
        <v>65</v>
      </c>
      <c r="Q106" s="45">
        <v>10047563528</v>
      </c>
      <c r="R106" s="6" t="s">
        <v>281</v>
      </c>
      <c r="S106" s="6" t="s">
        <v>29</v>
      </c>
    </row>
    <row r="107" spans="1:19">
      <c r="A107" s="89">
        <v>3</v>
      </c>
      <c r="B107" s="38"/>
      <c r="C107" s="45">
        <v>68</v>
      </c>
      <c r="D107" s="45">
        <v>10010959364</v>
      </c>
      <c r="E107" s="6" t="s">
        <v>285</v>
      </c>
      <c r="F107" s="6" t="s">
        <v>286</v>
      </c>
      <c r="G107" s="51" t="s">
        <v>287</v>
      </c>
      <c r="H107" s="59" t="s">
        <v>76</v>
      </c>
      <c r="I107" s="39"/>
      <c r="J107" s="45">
        <v>51</v>
      </c>
      <c r="K107" s="45">
        <v>10116581957</v>
      </c>
      <c r="L107" s="6" t="s">
        <v>288</v>
      </c>
      <c r="M107" s="6" t="s">
        <v>81</v>
      </c>
      <c r="N107" s="62" t="s">
        <v>289</v>
      </c>
      <c r="O107" s="61" t="s">
        <v>35</v>
      </c>
      <c r="P107" s="45">
        <v>68</v>
      </c>
      <c r="Q107" s="45">
        <v>10010959364</v>
      </c>
      <c r="R107" s="6" t="s">
        <v>285</v>
      </c>
      <c r="S107" s="6" t="s">
        <v>286</v>
      </c>
    </row>
    <row r="108" spans="1:19">
      <c r="A108" s="89">
        <v>4</v>
      </c>
      <c r="B108" s="39"/>
      <c r="C108" s="45">
        <v>54</v>
      </c>
      <c r="D108" s="45">
        <v>10047423482</v>
      </c>
      <c r="E108" s="6" t="s">
        <v>290</v>
      </c>
      <c r="F108" s="6" t="s">
        <v>81</v>
      </c>
      <c r="G108" s="51" t="s">
        <v>291</v>
      </c>
      <c r="H108" s="59"/>
      <c r="I108" s="38"/>
      <c r="J108" s="45">
        <v>72</v>
      </c>
      <c r="K108" s="45">
        <v>10115820610</v>
      </c>
      <c r="L108" s="6" t="s">
        <v>292</v>
      </c>
      <c r="M108" s="6" t="s">
        <v>47</v>
      </c>
      <c r="N108" s="62" t="s">
        <v>293</v>
      </c>
      <c r="O108" s="61" t="s">
        <v>38</v>
      </c>
      <c r="P108" s="45">
        <v>54</v>
      </c>
      <c r="Q108" s="45">
        <v>10047423482</v>
      </c>
      <c r="R108" s="6" t="s">
        <v>290</v>
      </c>
      <c r="S108" s="6" t="s">
        <v>81</v>
      </c>
    </row>
    <row r="109" spans="1:19">
      <c r="A109" s="89">
        <v>5</v>
      </c>
      <c r="B109" s="38"/>
      <c r="C109" s="45">
        <v>72</v>
      </c>
      <c r="D109" s="45">
        <v>10115820610</v>
      </c>
      <c r="E109" s="6" t="s">
        <v>292</v>
      </c>
      <c r="F109" s="6" t="s">
        <v>47</v>
      </c>
      <c r="G109" s="51" t="s">
        <v>294</v>
      </c>
      <c r="H109" s="59" t="s">
        <v>22</v>
      </c>
      <c r="I109" s="39"/>
      <c r="J109" s="45">
        <v>54</v>
      </c>
      <c r="K109" s="45">
        <v>10047423482</v>
      </c>
      <c r="L109" s="6" t="s">
        <v>290</v>
      </c>
      <c r="M109" s="6" t="s">
        <v>81</v>
      </c>
      <c r="N109" s="62" t="s">
        <v>295</v>
      </c>
      <c r="O109" s="61" t="s">
        <v>60</v>
      </c>
      <c r="P109" s="45">
        <v>72</v>
      </c>
      <c r="Q109" s="45">
        <v>10115820610</v>
      </c>
      <c r="R109" s="6" t="s">
        <v>292</v>
      </c>
      <c r="S109" s="6" t="s">
        <v>47</v>
      </c>
    </row>
    <row r="110" spans="1:19">
      <c r="A110" s="89">
        <v>6</v>
      </c>
      <c r="B110" s="39"/>
      <c r="C110" s="45">
        <v>51</v>
      </c>
      <c r="D110" s="45">
        <v>10116581957</v>
      </c>
      <c r="E110" s="6" t="s">
        <v>288</v>
      </c>
      <c r="F110" s="6" t="s">
        <v>81</v>
      </c>
      <c r="G110" s="51" t="s">
        <v>296</v>
      </c>
      <c r="H110" s="59"/>
      <c r="I110" s="38"/>
      <c r="J110" s="45">
        <v>68</v>
      </c>
      <c r="K110" s="45">
        <v>10010959364</v>
      </c>
      <c r="L110" s="6" t="s">
        <v>285</v>
      </c>
      <c r="M110" s="6" t="s">
        <v>286</v>
      </c>
      <c r="N110" s="62" t="s">
        <v>297</v>
      </c>
      <c r="O110" s="61" t="s">
        <v>90</v>
      </c>
      <c r="P110" s="45">
        <v>51</v>
      </c>
      <c r="Q110" s="45">
        <v>10116581957</v>
      </c>
      <c r="R110" s="6" t="s">
        <v>288</v>
      </c>
      <c r="S110" s="6" t="s">
        <v>81</v>
      </c>
    </row>
    <row r="111" spans="1:19">
      <c r="A111" s="89">
        <v>7</v>
      </c>
      <c r="B111" s="38"/>
      <c r="C111" s="45">
        <v>63</v>
      </c>
      <c r="D111" s="45">
        <v>10079640721</v>
      </c>
      <c r="E111" s="6" t="s">
        <v>283</v>
      </c>
      <c r="F111" s="6" t="s">
        <v>68</v>
      </c>
      <c r="G111" s="51" t="s">
        <v>298</v>
      </c>
      <c r="H111" s="59" t="s">
        <v>33</v>
      </c>
      <c r="I111" s="39"/>
      <c r="J111" s="45">
        <v>65</v>
      </c>
      <c r="K111" s="45">
        <v>10047563528</v>
      </c>
      <c r="L111" s="6" t="s">
        <v>281</v>
      </c>
      <c r="M111" s="6" t="s">
        <v>29</v>
      </c>
      <c r="N111" s="62" t="s">
        <v>299</v>
      </c>
      <c r="O111" s="61" t="s">
        <v>93</v>
      </c>
      <c r="P111" s="45">
        <v>63</v>
      </c>
      <c r="Q111" s="45">
        <v>10079640721</v>
      </c>
      <c r="R111" s="6" t="s">
        <v>283</v>
      </c>
      <c r="S111" s="6" t="s">
        <v>68</v>
      </c>
    </row>
    <row r="112" spans="1:19">
      <c r="A112" s="89">
        <v>8</v>
      </c>
      <c r="B112" s="39"/>
      <c r="C112" s="45">
        <v>71</v>
      </c>
      <c r="D112" s="45">
        <v>10092303463</v>
      </c>
      <c r="E112" s="6" t="s">
        <v>279</v>
      </c>
      <c r="F112" s="6" t="s">
        <v>84</v>
      </c>
      <c r="G112" s="51" t="s">
        <v>300</v>
      </c>
      <c r="H112" s="59"/>
      <c r="I112" s="38"/>
      <c r="J112" s="45">
        <v>73</v>
      </c>
      <c r="K112" s="45">
        <v>10097731625</v>
      </c>
      <c r="L112" s="47" t="s">
        <v>277</v>
      </c>
      <c r="M112" s="47" t="s">
        <v>44</v>
      </c>
      <c r="N112" s="62" t="s">
        <v>301</v>
      </c>
      <c r="O112" s="61" t="s">
        <v>96</v>
      </c>
      <c r="P112" s="45">
        <v>71</v>
      </c>
      <c r="Q112" s="45">
        <v>10092303463</v>
      </c>
      <c r="R112" s="6" t="s">
        <v>279</v>
      </c>
      <c r="S112" s="6" t="s">
        <v>84</v>
      </c>
    </row>
    <row r="113" spans="1:19">
      <c r="A113" s="89">
        <v>9</v>
      </c>
      <c r="B113" s="38"/>
      <c r="C113" s="45">
        <v>67</v>
      </c>
      <c r="D113" s="45">
        <v>10080874035</v>
      </c>
      <c r="E113" s="6" t="s">
        <v>302</v>
      </c>
      <c r="F113" s="6" t="s">
        <v>29</v>
      </c>
      <c r="G113" s="51" t="s">
        <v>303</v>
      </c>
      <c r="I113" s="93"/>
      <c r="J113" s="90"/>
      <c r="K113" s="93"/>
      <c r="L113" s="93"/>
      <c r="M113" s="93"/>
      <c r="N113" s="93"/>
      <c r="O113" s="61" t="s">
        <v>99</v>
      </c>
      <c r="P113" s="45">
        <v>67</v>
      </c>
      <c r="Q113" s="45">
        <v>10080874035</v>
      </c>
      <c r="R113" s="6" t="s">
        <v>302</v>
      </c>
      <c r="S113" s="6" t="s">
        <v>29</v>
      </c>
    </row>
    <row r="114" spans="1:19">
      <c r="A114" s="89">
        <v>10</v>
      </c>
      <c r="B114" s="39"/>
      <c r="C114" s="45">
        <v>61</v>
      </c>
      <c r="D114" s="45">
        <v>10079642236</v>
      </c>
      <c r="E114" s="6" t="s">
        <v>304</v>
      </c>
      <c r="F114" s="6" t="s">
        <v>68</v>
      </c>
      <c r="G114" s="51" t="s">
        <v>305</v>
      </c>
      <c r="I114" s="93"/>
      <c r="J114" s="90"/>
      <c r="K114" s="93"/>
      <c r="L114" s="93"/>
      <c r="M114" s="93"/>
      <c r="N114" s="93"/>
      <c r="O114" s="61" t="s">
        <v>102</v>
      </c>
      <c r="P114" s="45">
        <v>61</v>
      </c>
      <c r="Q114" s="45">
        <v>10079642236</v>
      </c>
      <c r="R114" s="6" t="s">
        <v>304</v>
      </c>
      <c r="S114" s="6" t="s">
        <v>68</v>
      </c>
    </row>
    <row r="115" spans="1:19">
      <c r="A115" s="89">
        <v>11</v>
      </c>
      <c r="B115" s="38"/>
      <c r="C115" s="45">
        <v>59</v>
      </c>
      <c r="D115" s="45">
        <v>10082683689</v>
      </c>
      <c r="E115" s="6" t="s">
        <v>306</v>
      </c>
      <c r="F115" s="6" t="s">
        <v>68</v>
      </c>
      <c r="G115" s="51" t="s">
        <v>307</v>
      </c>
      <c r="I115" s="93"/>
      <c r="J115" s="90"/>
      <c r="K115" s="93"/>
      <c r="L115" s="93"/>
      <c r="M115" s="93"/>
      <c r="N115" s="93"/>
      <c r="O115" s="61" t="s">
        <v>105</v>
      </c>
      <c r="P115" s="45">
        <v>59</v>
      </c>
      <c r="Q115" s="45">
        <v>10082683689</v>
      </c>
      <c r="R115" s="6" t="s">
        <v>306</v>
      </c>
      <c r="S115" s="6" t="s">
        <v>68</v>
      </c>
    </row>
    <row r="116" spans="1:19">
      <c r="A116" s="89">
        <v>12</v>
      </c>
      <c r="B116" s="39"/>
      <c r="C116" s="45">
        <v>60</v>
      </c>
      <c r="D116" s="45">
        <v>10010022003</v>
      </c>
      <c r="E116" s="6" t="s">
        <v>308</v>
      </c>
      <c r="F116" s="6" t="s">
        <v>68</v>
      </c>
      <c r="G116" s="51" t="s">
        <v>309</v>
      </c>
      <c r="I116" s="93"/>
      <c r="J116" s="90"/>
      <c r="K116" s="93"/>
      <c r="L116" s="93"/>
      <c r="M116" s="93"/>
      <c r="N116" s="93"/>
      <c r="O116" s="61" t="s">
        <v>174</v>
      </c>
      <c r="P116" s="45">
        <v>60</v>
      </c>
      <c r="Q116" s="45">
        <v>10010022003</v>
      </c>
      <c r="R116" s="6" t="s">
        <v>308</v>
      </c>
      <c r="S116" s="6" t="s">
        <v>68</v>
      </c>
    </row>
    <row r="117" spans="1:19">
      <c r="A117" s="89">
        <v>13</v>
      </c>
      <c r="B117" s="38"/>
      <c r="C117" s="45">
        <v>53</v>
      </c>
      <c r="D117" s="45">
        <v>10079309305</v>
      </c>
      <c r="E117" s="6" t="s">
        <v>310</v>
      </c>
      <c r="F117" s="6" t="s">
        <v>81</v>
      </c>
      <c r="G117" s="51" t="s">
        <v>311</v>
      </c>
      <c r="I117" s="93"/>
      <c r="J117" s="90"/>
      <c r="K117" s="93"/>
      <c r="L117" s="93"/>
      <c r="M117" s="93"/>
      <c r="N117" s="93"/>
      <c r="O117" s="61" t="s">
        <v>177</v>
      </c>
      <c r="P117" s="45">
        <v>53</v>
      </c>
      <c r="Q117" s="45">
        <v>10079309305</v>
      </c>
      <c r="R117" s="6" t="s">
        <v>310</v>
      </c>
      <c r="S117" s="6" t="s">
        <v>81</v>
      </c>
    </row>
    <row r="118" spans="1:19">
      <c r="A118" s="89">
        <v>14</v>
      </c>
      <c r="B118" s="39"/>
      <c r="C118" s="45">
        <v>56</v>
      </c>
      <c r="D118" s="45">
        <v>10092750269</v>
      </c>
      <c r="E118" s="6" t="s">
        <v>312</v>
      </c>
      <c r="F118" s="6" t="s">
        <v>313</v>
      </c>
      <c r="G118" s="51" t="s">
        <v>314</v>
      </c>
      <c r="I118" s="93"/>
      <c r="J118" s="90"/>
      <c r="K118" s="93"/>
      <c r="L118" s="93"/>
      <c r="M118" s="93"/>
      <c r="N118" s="93"/>
      <c r="O118" s="61" t="s">
        <v>180</v>
      </c>
      <c r="P118" s="45">
        <v>56</v>
      </c>
      <c r="Q118" s="45">
        <v>10092750269</v>
      </c>
      <c r="R118" s="6" t="s">
        <v>312</v>
      </c>
      <c r="S118" s="6" t="s">
        <v>313</v>
      </c>
    </row>
    <row r="119" spans="1:19">
      <c r="A119" s="89">
        <v>15</v>
      </c>
      <c r="B119" s="38"/>
      <c r="C119" s="45">
        <v>66</v>
      </c>
      <c r="D119" s="45">
        <v>10106664315</v>
      </c>
      <c r="E119" s="6" t="s">
        <v>315</v>
      </c>
      <c r="F119" s="6" t="s">
        <v>29</v>
      </c>
      <c r="G119" s="51" t="s">
        <v>316</v>
      </c>
      <c r="I119" s="93"/>
      <c r="J119" s="90"/>
      <c r="K119" s="93"/>
      <c r="L119" s="93"/>
      <c r="M119" s="93"/>
      <c r="N119" s="93"/>
      <c r="O119" s="61" t="s">
        <v>183</v>
      </c>
      <c r="P119" s="45">
        <v>66</v>
      </c>
      <c r="Q119" s="45">
        <v>10106664315</v>
      </c>
      <c r="R119" s="6" t="s">
        <v>315</v>
      </c>
      <c r="S119" s="6" t="s">
        <v>29</v>
      </c>
    </row>
    <row r="120" spans="1:19">
      <c r="A120" s="89">
        <v>16</v>
      </c>
      <c r="B120" s="39"/>
      <c r="C120" s="45">
        <v>62</v>
      </c>
      <c r="D120" s="45">
        <v>10079641226</v>
      </c>
      <c r="E120" s="6" t="s">
        <v>317</v>
      </c>
      <c r="F120" s="6" t="s">
        <v>68</v>
      </c>
      <c r="G120" s="51" t="s">
        <v>318</v>
      </c>
      <c r="I120" s="93"/>
      <c r="J120" s="90"/>
      <c r="K120" s="93"/>
      <c r="L120" s="93"/>
      <c r="M120" s="93"/>
      <c r="N120" s="93"/>
      <c r="O120" s="61" t="s">
        <v>186</v>
      </c>
      <c r="P120" s="45">
        <v>62</v>
      </c>
      <c r="Q120" s="45">
        <v>10079641226</v>
      </c>
      <c r="R120" s="6" t="s">
        <v>317</v>
      </c>
      <c r="S120" s="6" t="s">
        <v>68</v>
      </c>
    </row>
    <row r="121" spans="1:19">
      <c r="A121" s="89">
        <v>17</v>
      </c>
      <c r="B121" s="38"/>
      <c r="C121" s="45">
        <v>70</v>
      </c>
      <c r="D121" s="45">
        <v>10097359587</v>
      </c>
      <c r="E121" s="6" t="s">
        <v>319</v>
      </c>
      <c r="F121" s="6" t="s">
        <v>84</v>
      </c>
      <c r="G121" s="51" t="s">
        <v>320</v>
      </c>
      <c r="I121" s="93"/>
      <c r="J121" s="90"/>
      <c r="K121" s="93"/>
      <c r="L121" s="93"/>
      <c r="M121" s="93"/>
      <c r="N121" s="93"/>
      <c r="O121" s="61" t="s">
        <v>189</v>
      </c>
      <c r="P121" s="45">
        <v>70</v>
      </c>
      <c r="Q121" s="45">
        <v>10097359587</v>
      </c>
      <c r="R121" s="6" t="s">
        <v>319</v>
      </c>
      <c r="S121" s="6" t="s">
        <v>84</v>
      </c>
    </row>
    <row r="122" spans="1:19">
      <c r="A122" s="89">
        <v>18</v>
      </c>
      <c r="B122" s="39"/>
      <c r="C122" s="45">
        <v>58</v>
      </c>
      <c r="D122" s="45">
        <v>10092627102</v>
      </c>
      <c r="E122" s="6" t="s">
        <v>321</v>
      </c>
      <c r="F122" s="6" t="s">
        <v>68</v>
      </c>
      <c r="G122" s="51" t="s">
        <v>322</v>
      </c>
      <c r="I122" s="93"/>
      <c r="J122" s="90"/>
      <c r="K122" s="93"/>
      <c r="L122" s="93"/>
      <c r="M122" s="93"/>
      <c r="N122" s="93"/>
      <c r="O122" s="61" t="s">
        <v>192</v>
      </c>
      <c r="P122" s="45">
        <v>58</v>
      </c>
      <c r="Q122" s="45">
        <v>10092627102</v>
      </c>
      <c r="R122" s="6" t="s">
        <v>321</v>
      </c>
      <c r="S122" s="6" t="s">
        <v>68</v>
      </c>
    </row>
    <row r="123" spans="1:19">
      <c r="A123" s="89">
        <v>19</v>
      </c>
      <c r="B123" s="38"/>
      <c r="C123" s="45">
        <v>55</v>
      </c>
      <c r="D123" s="45">
        <v>10114215460</v>
      </c>
      <c r="E123" s="6" t="s">
        <v>323</v>
      </c>
      <c r="F123" s="6" t="s">
        <v>163</v>
      </c>
      <c r="G123" s="51" t="s">
        <v>324</v>
      </c>
      <c r="I123" s="93"/>
      <c r="J123" s="90"/>
      <c r="K123" s="93"/>
      <c r="L123" s="93"/>
      <c r="M123" s="93"/>
      <c r="N123" s="93"/>
      <c r="O123" s="61" t="s">
        <v>195</v>
      </c>
      <c r="P123" s="45">
        <v>55</v>
      </c>
      <c r="Q123" s="45">
        <v>10114215460</v>
      </c>
      <c r="R123" s="6" t="s">
        <v>323</v>
      </c>
      <c r="S123" s="6" t="s">
        <v>163</v>
      </c>
    </row>
    <row r="124" spans="1:19">
      <c r="A124" s="89">
        <v>20</v>
      </c>
      <c r="B124" s="39"/>
      <c r="C124" s="45">
        <v>64</v>
      </c>
      <c r="D124" s="45">
        <v>10106721808</v>
      </c>
      <c r="E124" s="6" t="s">
        <v>325</v>
      </c>
      <c r="F124" s="6" t="s">
        <v>68</v>
      </c>
      <c r="G124" s="51" t="s">
        <v>326</v>
      </c>
      <c r="I124" s="93"/>
      <c r="J124" s="90"/>
      <c r="K124" s="93"/>
      <c r="L124" s="93"/>
      <c r="M124" s="93"/>
      <c r="N124" s="93"/>
      <c r="O124" s="61" t="s">
        <v>198</v>
      </c>
      <c r="P124" s="45">
        <v>64</v>
      </c>
      <c r="Q124" s="45">
        <v>10106721808</v>
      </c>
      <c r="R124" s="6" t="s">
        <v>325</v>
      </c>
      <c r="S124" s="6" t="s">
        <v>68</v>
      </c>
    </row>
    <row r="125" spans="1:19">
      <c r="A125" s="89">
        <v>21</v>
      </c>
      <c r="B125" s="38"/>
      <c r="C125" s="45">
        <v>52</v>
      </c>
      <c r="D125" s="45">
        <v>10078233413</v>
      </c>
      <c r="E125" s="6" t="s">
        <v>327</v>
      </c>
      <c r="F125" s="6" t="s">
        <v>81</v>
      </c>
      <c r="G125" s="51" t="s">
        <v>328</v>
      </c>
      <c r="I125" s="93"/>
      <c r="J125" s="90"/>
      <c r="K125" s="93"/>
      <c r="L125" s="93"/>
      <c r="M125" s="93"/>
      <c r="N125" s="93"/>
      <c r="O125" s="61" t="s">
        <v>201</v>
      </c>
      <c r="P125" s="45">
        <v>52</v>
      </c>
      <c r="Q125" s="45">
        <v>10078233413</v>
      </c>
      <c r="R125" s="6" t="s">
        <v>327</v>
      </c>
      <c r="S125" s="6" t="s">
        <v>81</v>
      </c>
    </row>
    <row r="126" spans="1:19">
      <c r="A126" s="89">
        <v>22</v>
      </c>
      <c r="B126" s="39"/>
      <c r="C126" s="45">
        <v>57</v>
      </c>
      <c r="D126" s="45">
        <v>10092626694</v>
      </c>
      <c r="E126" s="6" t="s">
        <v>329</v>
      </c>
      <c r="F126" s="6" t="s">
        <v>68</v>
      </c>
      <c r="G126" s="51" t="s">
        <v>330</v>
      </c>
      <c r="I126" s="93"/>
      <c r="J126" s="90"/>
      <c r="K126" s="93"/>
      <c r="L126" s="93"/>
      <c r="M126" s="93"/>
      <c r="N126" s="93"/>
      <c r="O126" s="61" t="s">
        <v>204</v>
      </c>
      <c r="P126" s="45">
        <v>57</v>
      </c>
      <c r="Q126" s="45">
        <v>10092626694</v>
      </c>
      <c r="R126" s="6" t="s">
        <v>329</v>
      </c>
      <c r="S126" s="6" t="s">
        <v>68</v>
      </c>
    </row>
    <row r="127" spans="1:19">
      <c r="A127" s="93"/>
      <c r="B127" s="93"/>
      <c r="C127" s="93"/>
      <c r="D127" s="93"/>
      <c r="E127" s="93"/>
      <c r="F127" s="93"/>
      <c r="I127" s="93"/>
      <c r="J127" s="90"/>
      <c r="K127" s="93"/>
      <c r="L127" s="93"/>
      <c r="M127" s="93"/>
      <c r="N127" s="93"/>
      <c r="O127" s="90"/>
      <c r="P127" s="90"/>
      <c r="Q127" s="93"/>
      <c r="R127" s="93"/>
      <c r="S127" s="93"/>
    </row>
    <row r="128" spans="1:19" s="2" customFormat="1">
      <c r="A128" s="171" t="s">
        <v>331</v>
      </c>
      <c r="B128" s="171"/>
      <c r="C128" s="171"/>
      <c r="D128" s="171"/>
      <c r="E128" s="171"/>
      <c r="F128" s="171"/>
      <c r="G128" s="171"/>
      <c r="H128" s="171" t="s">
        <v>332</v>
      </c>
      <c r="I128" s="171"/>
      <c r="J128" s="171"/>
      <c r="K128" s="171"/>
      <c r="L128" s="171"/>
      <c r="M128" s="171"/>
      <c r="N128" s="171"/>
      <c r="O128" s="171" t="s">
        <v>333</v>
      </c>
      <c r="P128" s="171"/>
      <c r="Q128" s="171"/>
      <c r="R128" s="171"/>
      <c r="S128" s="171"/>
    </row>
    <row r="129" spans="1:19">
      <c r="A129" s="17" t="s">
        <v>42</v>
      </c>
      <c r="B129" s="17" t="s">
        <v>10</v>
      </c>
      <c r="C129" s="18" t="s">
        <v>11</v>
      </c>
      <c r="D129" s="41" t="s">
        <v>12</v>
      </c>
      <c r="E129" s="41" t="s">
        <v>13</v>
      </c>
      <c r="F129" s="41" t="s">
        <v>14</v>
      </c>
      <c r="G129" s="56" t="s">
        <v>15</v>
      </c>
      <c r="H129" s="58" t="s">
        <v>16</v>
      </c>
      <c r="I129" s="17" t="s">
        <v>10</v>
      </c>
      <c r="J129" s="19" t="s">
        <v>11</v>
      </c>
      <c r="K129" s="41" t="s">
        <v>12</v>
      </c>
      <c r="L129" s="41" t="s">
        <v>13</v>
      </c>
      <c r="M129" s="41" t="s">
        <v>14</v>
      </c>
      <c r="N129" s="56" t="s">
        <v>17</v>
      </c>
      <c r="O129" s="60" t="s">
        <v>18</v>
      </c>
      <c r="P129" s="19" t="s">
        <v>11</v>
      </c>
      <c r="Q129" s="41" t="s">
        <v>12</v>
      </c>
      <c r="R129" s="41" t="s">
        <v>13</v>
      </c>
      <c r="S129" s="41" t="s">
        <v>14</v>
      </c>
    </row>
    <row r="130" spans="1:19">
      <c r="A130" s="89">
        <v>1</v>
      </c>
      <c r="B130" s="38"/>
      <c r="C130" s="93">
        <v>10</v>
      </c>
      <c r="D130" s="6">
        <v>10081189990</v>
      </c>
      <c r="E130" s="6" t="s">
        <v>334</v>
      </c>
      <c r="F130" s="6" t="s">
        <v>84</v>
      </c>
      <c r="G130" s="51" t="s">
        <v>335</v>
      </c>
      <c r="H130" s="59" t="s">
        <v>66</v>
      </c>
      <c r="I130" s="39"/>
      <c r="J130" s="45">
        <v>2</v>
      </c>
      <c r="K130" s="6">
        <v>10047450057</v>
      </c>
      <c r="L130" s="6" t="s">
        <v>336</v>
      </c>
      <c r="M130" s="6" t="s">
        <v>163</v>
      </c>
      <c r="N130" s="51" t="s">
        <v>337</v>
      </c>
      <c r="O130" s="61" t="s">
        <v>25</v>
      </c>
      <c r="P130" s="45">
        <v>10</v>
      </c>
      <c r="Q130" s="6">
        <v>10081189990</v>
      </c>
      <c r="R130" s="6" t="s">
        <v>334</v>
      </c>
      <c r="S130" s="6" t="s">
        <v>84</v>
      </c>
    </row>
    <row r="131" spans="1:19">
      <c r="A131" s="89">
        <v>2</v>
      </c>
      <c r="B131" s="39"/>
      <c r="C131" s="93">
        <v>12</v>
      </c>
      <c r="D131" s="6">
        <v>10089250185</v>
      </c>
      <c r="E131" s="6" t="s">
        <v>338</v>
      </c>
      <c r="F131" s="6" t="s">
        <v>84</v>
      </c>
      <c r="G131" s="51" t="s">
        <v>339</v>
      </c>
      <c r="H131" s="59"/>
      <c r="I131" s="38"/>
      <c r="J131" s="45">
        <v>3</v>
      </c>
      <c r="K131" s="6">
        <v>10107315023</v>
      </c>
      <c r="L131" s="6" t="s">
        <v>340</v>
      </c>
      <c r="M131" s="6" t="s">
        <v>163</v>
      </c>
      <c r="N131" s="51" t="s">
        <v>341</v>
      </c>
      <c r="O131" s="61" t="s">
        <v>31</v>
      </c>
      <c r="P131" s="45">
        <v>12</v>
      </c>
      <c r="Q131" s="6">
        <v>10089250185</v>
      </c>
      <c r="R131" s="6" t="s">
        <v>338</v>
      </c>
      <c r="S131" s="6" t="s">
        <v>84</v>
      </c>
    </row>
    <row r="132" spans="1:19">
      <c r="A132" s="89">
        <v>3</v>
      </c>
      <c r="B132" s="38"/>
      <c r="C132" s="93">
        <v>13</v>
      </c>
      <c r="D132" s="6">
        <v>10093341161</v>
      </c>
      <c r="E132" s="6" t="s">
        <v>342</v>
      </c>
      <c r="F132" s="6" t="s">
        <v>84</v>
      </c>
      <c r="G132" s="51" t="s">
        <v>343</v>
      </c>
      <c r="H132" s="59" t="s">
        <v>76</v>
      </c>
      <c r="I132" s="39"/>
      <c r="J132" s="45">
        <v>5</v>
      </c>
      <c r="K132" s="6">
        <v>10109919269</v>
      </c>
      <c r="L132" s="6" t="s">
        <v>344</v>
      </c>
      <c r="M132" s="6" t="s">
        <v>163</v>
      </c>
      <c r="N132" s="51" t="s">
        <v>345</v>
      </c>
      <c r="O132" s="61" t="s">
        <v>35</v>
      </c>
      <c r="P132" s="45">
        <v>13</v>
      </c>
      <c r="Q132" s="6">
        <v>10093341161</v>
      </c>
      <c r="R132" s="6" t="s">
        <v>342</v>
      </c>
      <c r="S132" s="6" t="s">
        <v>84</v>
      </c>
    </row>
    <row r="133" spans="1:19">
      <c r="A133" s="89">
        <v>4</v>
      </c>
      <c r="B133" s="39"/>
      <c r="C133" s="93">
        <v>4</v>
      </c>
      <c r="D133" s="6">
        <v>10047455919</v>
      </c>
      <c r="E133" s="6" t="s">
        <v>346</v>
      </c>
      <c r="F133" s="6" t="s">
        <v>163</v>
      </c>
      <c r="G133" s="51" t="s">
        <v>347</v>
      </c>
      <c r="H133" s="59"/>
      <c r="I133" s="38"/>
      <c r="J133" s="45">
        <v>14</v>
      </c>
      <c r="K133" s="57">
        <v>10095668959</v>
      </c>
      <c r="L133" s="46" t="s">
        <v>348</v>
      </c>
      <c r="M133" s="46" t="s">
        <v>349</v>
      </c>
      <c r="N133" s="51" t="s">
        <v>350</v>
      </c>
      <c r="O133" s="61" t="s">
        <v>38</v>
      </c>
      <c r="P133" s="45">
        <v>4</v>
      </c>
      <c r="Q133" s="6">
        <v>10047455919</v>
      </c>
      <c r="R133" s="6" t="s">
        <v>346</v>
      </c>
      <c r="S133" s="6" t="s">
        <v>163</v>
      </c>
    </row>
    <row r="134" spans="1:19">
      <c r="A134" s="89">
        <v>5</v>
      </c>
      <c r="B134" s="38"/>
      <c r="C134" s="93">
        <v>14</v>
      </c>
      <c r="D134" s="45">
        <v>10095668959</v>
      </c>
      <c r="E134" s="46" t="s">
        <v>348</v>
      </c>
      <c r="F134" s="46" t="s">
        <v>349</v>
      </c>
      <c r="G134" s="51" t="s">
        <v>351</v>
      </c>
      <c r="H134" s="59" t="s">
        <v>22</v>
      </c>
      <c r="I134" s="39"/>
      <c r="J134" s="45">
        <v>4</v>
      </c>
      <c r="K134" s="6">
        <v>10047455919</v>
      </c>
      <c r="L134" s="6" t="s">
        <v>346</v>
      </c>
      <c r="M134" s="6" t="s">
        <v>163</v>
      </c>
      <c r="N134" s="51" t="s">
        <v>352</v>
      </c>
      <c r="O134" s="61" t="s">
        <v>60</v>
      </c>
      <c r="P134" s="45">
        <v>14</v>
      </c>
      <c r="Q134" s="57">
        <v>10095668959</v>
      </c>
      <c r="R134" s="46" t="s">
        <v>348</v>
      </c>
      <c r="S134" s="46" t="s">
        <v>349</v>
      </c>
    </row>
    <row r="135" spans="1:19">
      <c r="A135" s="89">
        <v>6</v>
      </c>
      <c r="B135" s="39"/>
      <c r="C135" s="93">
        <v>5</v>
      </c>
      <c r="D135" s="6">
        <v>10109919269</v>
      </c>
      <c r="E135" s="6" t="s">
        <v>344</v>
      </c>
      <c r="F135" s="6" t="s">
        <v>163</v>
      </c>
      <c r="G135" s="51" t="s">
        <v>353</v>
      </c>
      <c r="H135" s="59"/>
      <c r="I135" s="38"/>
      <c r="J135" s="45">
        <v>13</v>
      </c>
      <c r="K135" s="6">
        <v>10093341161</v>
      </c>
      <c r="L135" s="6" t="s">
        <v>342</v>
      </c>
      <c r="M135" s="6" t="s">
        <v>84</v>
      </c>
      <c r="N135" s="51" t="s">
        <v>354</v>
      </c>
      <c r="O135" s="61" t="s">
        <v>90</v>
      </c>
      <c r="P135" s="45">
        <v>5</v>
      </c>
      <c r="Q135" s="6">
        <v>10109919269</v>
      </c>
      <c r="R135" s="6" t="s">
        <v>344</v>
      </c>
      <c r="S135" s="6" t="s">
        <v>163</v>
      </c>
    </row>
    <row r="136" spans="1:19">
      <c r="A136" s="89">
        <v>7</v>
      </c>
      <c r="B136" s="38"/>
      <c r="C136" s="93">
        <v>3</v>
      </c>
      <c r="D136" s="6">
        <v>10107315023</v>
      </c>
      <c r="E136" s="6" t="s">
        <v>340</v>
      </c>
      <c r="F136" s="6" t="s">
        <v>163</v>
      </c>
      <c r="G136" s="51" t="s">
        <v>355</v>
      </c>
      <c r="H136" s="59" t="s">
        <v>33</v>
      </c>
      <c r="I136" s="39"/>
      <c r="J136" s="45">
        <v>12</v>
      </c>
      <c r="K136" s="6">
        <v>10089250185</v>
      </c>
      <c r="L136" s="6" t="s">
        <v>338</v>
      </c>
      <c r="M136" s="6" t="s">
        <v>84</v>
      </c>
      <c r="N136" s="51" t="s">
        <v>356</v>
      </c>
      <c r="O136" s="61" t="s">
        <v>93</v>
      </c>
      <c r="P136" s="45">
        <v>2</v>
      </c>
      <c r="Q136" s="6">
        <v>10047450057</v>
      </c>
      <c r="R136" s="6" t="s">
        <v>336</v>
      </c>
      <c r="S136" s="6" t="s">
        <v>163</v>
      </c>
    </row>
    <row r="137" spans="1:19">
      <c r="A137" s="89">
        <v>8</v>
      </c>
      <c r="B137" s="39"/>
      <c r="C137" s="93">
        <v>2</v>
      </c>
      <c r="D137" s="6">
        <v>10047450057</v>
      </c>
      <c r="E137" s="6" t="s">
        <v>336</v>
      </c>
      <c r="F137" s="6" t="s">
        <v>163</v>
      </c>
      <c r="G137" s="51" t="s">
        <v>357</v>
      </c>
      <c r="H137" s="59"/>
      <c r="I137" s="38"/>
      <c r="J137" s="45">
        <v>10</v>
      </c>
      <c r="K137" s="6">
        <v>10081189990</v>
      </c>
      <c r="L137" s="6" t="s">
        <v>334</v>
      </c>
      <c r="M137" s="6" t="s">
        <v>84</v>
      </c>
      <c r="N137" s="51" t="s">
        <v>358</v>
      </c>
      <c r="O137" s="61" t="s">
        <v>96</v>
      </c>
      <c r="P137" s="45">
        <v>3</v>
      </c>
      <c r="Q137" s="6">
        <v>10107315023</v>
      </c>
      <c r="R137" s="6" t="s">
        <v>340</v>
      </c>
      <c r="S137" s="6" t="s">
        <v>163</v>
      </c>
    </row>
    <row r="138" spans="1:19">
      <c r="A138" s="89">
        <v>9</v>
      </c>
      <c r="B138" s="38"/>
      <c r="C138" s="93">
        <v>11</v>
      </c>
      <c r="D138" s="6">
        <v>10089251195</v>
      </c>
      <c r="E138" s="6" t="s">
        <v>359</v>
      </c>
      <c r="F138" s="6" t="s">
        <v>84</v>
      </c>
      <c r="G138" s="51" t="s">
        <v>360</v>
      </c>
      <c r="I138" s="93"/>
      <c r="J138" s="90"/>
      <c r="K138" s="93"/>
      <c r="L138" s="93"/>
      <c r="M138" s="93"/>
      <c r="N138" s="93"/>
      <c r="O138" s="61" t="s">
        <v>99</v>
      </c>
      <c r="P138" s="45">
        <v>11</v>
      </c>
      <c r="Q138" s="6">
        <v>10089251195</v>
      </c>
      <c r="R138" s="6" t="s">
        <v>359</v>
      </c>
      <c r="S138" s="6" t="s">
        <v>84</v>
      </c>
    </row>
    <row r="139" spans="1:19">
      <c r="A139" s="89">
        <v>10</v>
      </c>
      <c r="B139" s="39"/>
      <c r="C139" s="93">
        <v>6</v>
      </c>
      <c r="D139" s="6">
        <v>10117390895</v>
      </c>
      <c r="E139" s="6" t="s">
        <v>361</v>
      </c>
      <c r="F139" s="6" t="s">
        <v>68</v>
      </c>
      <c r="G139" s="51" t="s">
        <v>362</v>
      </c>
      <c r="I139" s="93"/>
      <c r="J139" s="90"/>
      <c r="K139" s="93"/>
      <c r="L139" s="93"/>
      <c r="M139" s="93"/>
      <c r="N139" s="93"/>
      <c r="O139" s="61" t="s">
        <v>102</v>
      </c>
      <c r="P139" s="45">
        <v>6</v>
      </c>
      <c r="Q139" s="6">
        <v>10117390895</v>
      </c>
      <c r="R139" s="6" t="s">
        <v>361</v>
      </c>
      <c r="S139" s="6" t="s">
        <v>68</v>
      </c>
    </row>
  </sheetData>
  <autoFilter ref="C8:G8">
    <sortState ref="C9:G12">
      <sortCondition ref="G8:G12"/>
    </sortState>
  </autoFilter>
  <mergeCells count="32">
    <mergeCell ref="H7:N7"/>
    <mergeCell ref="O103:S103"/>
    <mergeCell ref="O128:S128"/>
    <mergeCell ref="H74:N74"/>
    <mergeCell ref="H49:N49"/>
    <mergeCell ref="O14:S14"/>
    <mergeCell ref="O22:S22"/>
    <mergeCell ref="O36:S36"/>
    <mergeCell ref="O49:S49"/>
    <mergeCell ref="O74:S74"/>
    <mergeCell ref="H36:N36"/>
    <mergeCell ref="H22:N22"/>
    <mergeCell ref="H14:N14"/>
    <mergeCell ref="O1:S1"/>
    <mergeCell ref="O2:S2"/>
    <mergeCell ref="O3:S3"/>
    <mergeCell ref="O5:S5"/>
    <mergeCell ref="O7:S7"/>
    <mergeCell ref="A103:G103"/>
    <mergeCell ref="A128:G128"/>
    <mergeCell ref="H128:N128"/>
    <mergeCell ref="H103:N103"/>
    <mergeCell ref="A14:G14"/>
    <mergeCell ref="A22:G22"/>
    <mergeCell ref="A36:G36"/>
    <mergeCell ref="A49:G49"/>
    <mergeCell ref="A74:G74"/>
    <mergeCell ref="A1:G1"/>
    <mergeCell ref="A2:G2"/>
    <mergeCell ref="A3:G3"/>
    <mergeCell ref="A5:G5"/>
    <mergeCell ref="A7:G7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53"/>
  <sheetViews>
    <sheetView workbookViewId="0">
      <selection activeCell="B8" sqref="B8:E16"/>
    </sheetView>
  </sheetViews>
  <sheetFormatPr defaultColWidth="11" defaultRowHeight="15.75"/>
  <cols>
    <col min="1" max="1" width="8.625" bestFit="1" customWidth="1"/>
    <col min="2" max="2" width="5.625" customWidth="1"/>
    <col min="3" max="3" width="12.125" bestFit="1" customWidth="1"/>
    <col min="4" max="4" width="26.125" customWidth="1"/>
    <col min="5" max="5" width="24.375" customWidth="1"/>
    <col min="6" max="18" width="0" hidden="1" customWidth="1"/>
  </cols>
  <sheetData>
    <row r="1" spans="1:12" ht="18.75">
      <c r="A1" s="172" t="s">
        <v>0</v>
      </c>
      <c r="B1" s="172"/>
      <c r="C1" s="172"/>
      <c r="D1" s="172"/>
      <c r="E1" s="172"/>
      <c r="F1" s="93"/>
      <c r="G1" s="93"/>
      <c r="H1" s="93"/>
      <c r="I1" s="93"/>
      <c r="J1" s="93"/>
      <c r="K1" s="93"/>
      <c r="L1" s="93"/>
    </row>
    <row r="2" spans="1:12" ht="18.75">
      <c r="A2" s="172" t="s">
        <v>1</v>
      </c>
      <c r="B2" s="172"/>
      <c r="C2" s="172"/>
      <c r="D2" s="172"/>
      <c r="E2" s="172"/>
      <c r="F2" s="93"/>
      <c r="G2" s="93"/>
      <c r="H2" s="93"/>
      <c r="I2" s="93"/>
      <c r="J2" s="93"/>
      <c r="K2" s="93"/>
      <c r="L2" s="93"/>
    </row>
    <row r="3" spans="1:12" ht="18.75">
      <c r="A3" s="172" t="s">
        <v>2</v>
      </c>
      <c r="B3" s="172"/>
      <c r="C3" s="172"/>
      <c r="D3" s="172"/>
      <c r="E3" s="172"/>
      <c r="F3" s="93"/>
      <c r="G3" s="93"/>
      <c r="H3" s="93"/>
      <c r="I3" s="93"/>
      <c r="J3" s="93"/>
      <c r="K3" s="93"/>
      <c r="L3" s="93"/>
    </row>
    <row r="5" spans="1:12">
      <c r="A5" s="171" t="s">
        <v>363</v>
      </c>
      <c r="B5" s="171"/>
      <c r="C5" s="171"/>
      <c r="D5" s="171"/>
      <c r="E5" s="171"/>
      <c r="F5" s="93"/>
      <c r="G5" s="93"/>
      <c r="H5" s="93"/>
      <c r="I5" s="93"/>
      <c r="J5" s="93"/>
      <c r="K5" s="93"/>
      <c r="L5" s="93"/>
    </row>
    <row r="6" spans="1:12">
      <c r="A6" s="171" t="s">
        <v>364</v>
      </c>
      <c r="B6" s="171"/>
      <c r="C6" s="171"/>
      <c r="D6" s="171"/>
      <c r="E6" s="171"/>
      <c r="F6" s="93"/>
      <c r="G6" s="93"/>
      <c r="H6" s="93"/>
      <c r="I6" s="93"/>
      <c r="J6" s="93"/>
      <c r="K6" s="93"/>
      <c r="L6" s="93"/>
    </row>
    <row r="7" spans="1:12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93"/>
      <c r="G7" s="18" t="s">
        <v>365</v>
      </c>
      <c r="H7" s="18" t="s">
        <v>366</v>
      </c>
      <c r="I7" s="18" t="s">
        <v>367</v>
      </c>
      <c r="J7" s="93"/>
      <c r="K7" s="18" t="s">
        <v>11</v>
      </c>
      <c r="L7" s="18" t="s">
        <v>367</v>
      </c>
    </row>
    <row r="8" spans="1:12">
      <c r="A8" s="67" t="s">
        <v>25</v>
      </c>
      <c r="B8" s="92">
        <v>12</v>
      </c>
      <c r="C8" s="92">
        <v>10089250185</v>
      </c>
      <c r="D8" s="9" t="s">
        <v>368</v>
      </c>
      <c r="E8" s="9" t="s">
        <v>84</v>
      </c>
      <c r="F8" s="93"/>
      <c r="G8" s="9"/>
      <c r="H8" s="9"/>
      <c r="I8" s="92">
        <f t="shared" ref="I8:I16" si="0">IFERROR(VLOOKUP(B8,K:L,2,0),"")</f>
        <v>1</v>
      </c>
      <c r="J8" s="93"/>
      <c r="K8" s="9">
        <v>6</v>
      </c>
      <c r="L8" s="9">
        <v>7</v>
      </c>
    </row>
    <row r="9" spans="1:12">
      <c r="A9" s="67" t="s">
        <v>31</v>
      </c>
      <c r="B9" s="92">
        <v>10</v>
      </c>
      <c r="C9" s="92">
        <v>10081189990</v>
      </c>
      <c r="D9" s="9" t="s">
        <v>369</v>
      </c>
      <c r="E9" s="9" t="s">
        <v>84</v>
      </c>
      <c r="F9" s="93"/>
      <c r="G9" s="9"/>
      <c r="H9" s="9"/>
      <c r="I9" s="92">
        <f t="shared" si="0"/>
        <v>2</v>
      </c>
      <c r="J9" s="93"/>
      <c r="K9" s="9">
        <v>13</v>
      </c>
      <c r="L9" s="9">
        <v>5</v>
      </c>
    </row>
    <row r="10" spans="1:12">
      <c r="A10" s="67" t="s">
        <v>35</v>
      </c>
      <c r="B10" s="92">
        <v>4</v>
      </c>
      <c r="C10" s="92">
        <v>10047455919</v>
      </c>
      <c r="D10" s="9" t="s">
        <v>370</v>
      </c>
      <c r="E10" s="9" t="s">
        <v>163</v>
      </c>
      <c r="F10" s="93"/>
      <c r="G10" s="9"/>
      <c r="H10" s="9"/>
      <c r="I10" s="92">
        <f t="shared" si="0"/>
        <v>3</v>
      </c>
      <c r="J10" s="93"/>
      <c r="K10" s="9">
        <v>10</v>
      </c>
      <c r="L10" s="9">
        <v>2</v>
      </c>
    </row>
    <row r="11" spans="1:12">
      <c r="A11" s="67" t="s">
        <v>38</v>
      </c>
      <c r="B11" s="92">
        <v>14</v>
      </c>
      <c r="C11" s="92">
        <v>10095668959</v>
      </c>
      <c r="D11" s="66" t="s">
        <v>371</v>
      </c>
      <c r="E11" s="66" t="s">
        <v>44</v>
      </c>
      <c r="F11" s="93"/>
      <c r="G11" s="9"/>
      <c r="H11" s="9"/>
      <c r="I11" s="92">
        <f t="shared" si="0"/>
        <v>4</v>
      </c>
      <c r="J11" s="93"/>
      <c r="K11" s="9">
        <v>3</v>
      </c>
      <c r="L11" s="9">
        <v>9</v>
      </c>
    </row>
    <row r="12" spans="1:12">
      <c r="A12" s="67" t="s">
        <v>60</v>
      </c>
      <c r="B12" s="92">
        <v>13</v>
      </c>
      <c r="C12" s="92">
        <v>10093341161</v>
      </c>
      <c r="D12" s="9" t="s">
        <v>372</v>
      </c>
      <c r="E12" s="9" t="s">
        <v>84</v>
      </c>
      <c r="F12" s="93"/>
      <c r="G12" s="9"/>
      <c r="H12" s="9"/>
      <c r="I12" s="92">
        <f t="shared" si="0"/>
        <v>5</v>
      </c>
      <c r="J12" s="93"/>
      <c r="K12" s="9">
        <v>11</v>
      </c>
      <c r="L12" s="9">
        <v>8</v>
      </c>
    </row>
    <row r="13" spans="1:12">
      <c r="A13" s="67" t="s">
        <v>90</v>
      </c>
      <c r="B13" s="92">
        <v>5</v>
      </c>
      <c r="C13" s="92">
        <v>10109919269</v>
      </c>
      <c r="D13" s="9" t="s">
        <v>373</v>
      </c>
      <c r="E13" s="9" t="s">
        <v>163</v>
      </c>
      <c r="F13" s="93"/>
      <c r="G13" s="9"/>
      <c r="H13" s="9"/>
      <c r="I13" s="92">
        <f t="shared" si="0"/>
        <v>6</v>
      </c>
      <c r="J13" s="93"/>
      <c r="K13" s="9">
        <v>4</v>
      </c>
      <c r="L13" s="9">
        <v>3</v>
      </c>
    </row>
    <row r="14" spans="1:12">
      <c r="A14" s="67" t="s">
        <v>93</v>
      </c>
      <c r="B14" s="92">
        <v>6</v>
      </c>
      <c r="C14" s="92">
        <v>10117390895</v>
      </c>
      <c r="D14" s="9" t="s">
        <v>374</v>
      </c>
      <c r="E14" s="9" t="s">
        <v>68</v>
      </c>
      <c r="F14" s="93"/>
      <c r="G14" s="9"/>
      <c r="H14" s="9"/>
      <c r="I14" s="92">
        <f t="shared" si="0"/>
        <v>7</v>
      </c>
      <c r="J14" s="93"/>
      <c r="K14" s="9">
        <v>14</v>
      </c>
      <c r="L14" s="9">
        <v>4</v>
      </c>
    </row>
    <row r="15" spans="1:12">
      <c r="A15" s="67" t="s">
        <v>96</v>
      </c>
      <c r="B15" s="92">
        <v>11</v>
      </c>
      <c r="C15" s="92">
        <v>10089251195</v>
      </c>
      <c r="D15" s="9" t="s">
        <v>375</v>
      </c>
      <c r="E15" s="9" t="s">
        <v>84</v>
      </c>
      <c r="F15" s="93"/>
      <c r="G15" s="9"/>
      <c r="H15" s="9"/>
      <c r="I15" s="92">
        <f t="shared" si="0"/>
        <v>8</v>
      </c>
      <c r="J15" s="93"/>
      <c r="K15" s="9">
        <v>5</v>
      </c>
      <c r="L15" s="9">
        <v>6</v>
      </c>
    </row>
    <row r="16" spans="1:12">
      <c r="A16" s="67" t="s">
        <v>99</v>
      </c>
      <c r="B16" s="92">
        <v>3</v>
      </c>
      <c r="C16" s="92">
        <v>10107315023</v>
      </c>
      <c r="D16" s="9" t="s">
        <v>376</v>
      </c>
      <c r="E16" s="9" t="s">
        <v>163</v>
      </c>
      <c r="F16" s="93"/>
      <c r="G16" s="9"/>
      <c r="H16" s="9"/>
      <c r="I16" s="92">
        <f t="shared" si="0"/>
        <v>9</v>
      </c>
      <c r="J16" s="93"/>
      <c r="K16" s="9">
        <v>12</v>
      </c>
      <c r="L16" s="9">
        <v>1</v>
      </c>
    </row>
    <row r="17" spans="1:12">
      <c r="A17" s="93"/>
      <c r="B17" s="93"/>
      <c r="C17" s="93"/>
      <c r="D17" s="74" t="s">
        <v>377</v>
      </c>
      <c r="E17" s="74" t="s">
        <v>378</v>
      </c>
      <c r="F17" s="93"/>
      <c r="G17" s="93"/>
      <c r="H17" s="93"/>
      <c r="I17" s="93"/>
      <c r="J17" s="93"/>
      <c r="K17" s="93"/>
      <c r="L17" s="93"/>
    </row>
    <row r="19" spans="1:12">
      <c r="A19" s="171" t="s">
        <v>379</v>
      </c>
      <c r="B19" s="171"/>
      <c r="C19" s="171"/>
      <c r="D19" s="171"/>
      <c r="E19" s="171"/>
      <c r="F19" s="93"/>
      <c r="G19" s="93"/>
      <c r="H19" s="93"/>
      <c r="I19" s="93"/>
      <c r="J19" s="93"/>
      <c r="K19" s="93"/>
      <c r="L19" s="93"/>
    </row>
    <row r="20" spans="1:12" s="2" customFormat="1" ht="26.25">
      <c r="A20" s="17" t="s">
        <v>42</v>
      </c>
      <c r="B20" s="18" t="s">
        <v>11</v>
      </c>
      <c r="C20" s="18" t="s">
        <v>12</v>
      </c>
      <c r="D20" s="18" t="s">
        <v>13</v>
      </c>
      <c r="E20" s="18" t="s">
        <v>14</v>
      </c>
      <c r="F20" s="93"/>
      <c r="G20" s="18" t="s">
        <v>365</v>
      </c>
      <c r="H20" s="18" t="s">
        <v>366</v>
      </c>
      <c r="I20" s="18" t="s">
        <v>367</v>
      </c>
      <c r="J20" s="93"/>
      <c r="K20" s="18" t="s">
        <v>11</v>
      </c>
      <c r="L20" s="18" t="s">
        <v>367</v>
      </c>
    </row>
    <row r="21" spans="1:12" s="2" customFormat="1">
      <c r="A21" s="67" t="s">
        <v>25</v>
      </c>
      <c r="B21" s="92">
        <v>61</v>
      </c>
      <c r="C21" s="92">
        <v>10079642236</v>
      </c>
      <c r="D21" s="9" t="s">
        <v>304</v>
      </c>
      <c r="E21" s="9" t="s">
        <v>68</v>
      </c>
      <c r="F21" s="93"/>
      <c r="G21" s="9"/>
      <c r="H21" s="9"/>
      <c r="I21" s="92">
        <f t="shared" ref="I21:I42" si="1">IFERROR(VLOOKUP(B21,K:L,2,0),"")</f>
        <v>1</v>
      </c>
      <c r="J21" s="93"/>
      <c r="K21" s="9">
        <v>53</v>
      </c>
      <c r="L21" s="9">
        <v>11</v>
      </c>
    </row>
    <row r="22" spans="1:12" s="2" customFormat="1">
      <c r="A22" s="67" t="s">
        <v>31</v>
      </c>
      <c r="B22" s="92">
        <v>51</v>
      </c>
      <c r="C22" s="92">
        <v>10116581957</v>
      </c>
      <c r="D22" s="9" t="s">
        <v>288</v>
      </c>
      <c r="E22" s="9" t="s">
        <v>81</v>
      </c>
      <c r="F22" s="93"/>
      <c r="G22" s="9"/>
      <c r="H22" s="9"/>
      <c r="I22" s="92">
        <f t="shared" si="1"/>
        <v>2</v>
      </c>
      <c r="J22" s="93"/>
      <c r="K22" s="9">
        <v>61</v>
      </c>
      <c r="L22" s="9">
        <v>1</v>
      </c>
    </row>
    <row r="23" spans="1:12" s="2" customFormat="1">
      <c r="A23" s="67" t="s">
        <v>35</v>
      </c>
      <c r="B23" s="92">
        <v>73</v>
      </c>
      <c r="C23" s="92">
        <v>10097731625</v>
      </c>
      <c r="D23" s="66" t="s">
        <v>277</v>
      </c>
      <c r="E23" s="66" t="s">
        <v>44</v>
      </c>
      <c r="F23" s="93"/>
      <c r="G23" s="9"/>
      <c r="H23" s="9"/>
      <c r="I23" s="92">
        <f t="shared" si="1"/>
        <v>3</v>
      </c>
      <c r="J23" s="93"/>
      <c r="K23" s="9">
        <v>57</v>
      </c>
      <c r="L23" s="9">
        <v>22</v>
      </c>
    </row>
    <row r="24" spans="1:12" s="2" customFormat="1">
      <c r="A24" s="67" t="s">
        <v>38</v>
      </c>
      <c r="B24" s="92">
        <v>67</v>
      </c>
      <c r="C24" s="92">
        <v>10080874035</v>
      </c>
      <c r="D24" s="9" t="s">
        <v>302</v>
      </c>
      <c r="E24" s="9" t="s">
        <v>29</v>
      </c>
      <c r="F24" s="93"/>
      <c r="G24" s="9"/>
      <c r="H24" s="9"/>
      <c r="I24" s="92">
        <f t="shared" si="1"/>
        <v>4</v>
      </c>
      <c r="J24" s="93"/>
      <c r="K24" s="9">
        <v>55</v>
      </c>
      <c r="L24" s="9">
        <v>17</v>
      </c>
    </row>
    <row r="25" spans="1:12" s="2" customFormat="1">
      <c r="A25" s="67" t="s">
        <v>60</v>
      </c>
      <c r="B25" s="92">
        <v>72</v>
      </c>
      <c r="C25" s="92">
        <v>10115820610</v>
      </c>
      <c r="D25" s="9" t="s">
        <v>292</v>
      </c>
      <c r="E25" s="9" t="s">
        <v>47</v>
      </c>
      <c r="F25" s="93"/>
      <c r="G25" s="9"/>
      <c r="H25" s="9"/>
      <c r="I25" s="92">
        <f t="shared" si="1"/>
        <v>5</v>
      </c>
      <c r="J25" s="93"/>
      <c r="K25" s="9">
        <v>68</v>
      </c>
      <c r="L25" s="9">
        <v>21</v>
      </c>
    </row>
    <row r="26" spans="1:12" s="2" customFormat="1">
      <c r="A26" s="67" t="s">
        <v>90</v>
      </c>
      <c r="B26" s="92">
        <v>70</v>
      </c>
      <c r="C26" s="92">
        <v>10097359587</v>
      </c>
      <c r="D26" s="9" t="s">
        <v>319</v>
      </c>
      <c r="E26" s="9" t="s">
        <v>84</v>
      </c>
      <c r="F26" s="93"/>
      <c r="G26" s="9"/>
      <c r="H26" s="9"/>
      <c r="I26" s="92">
        <f t="shared" si="1"/>
        <v>6</v>
      </c>
      <c r="J26" s="93"/>
      <c r="K26" s="9">
        <v>71</v>
      </c>
      <c r="L26" s="9">
        <v>19</v>
      </c>
    </row>
    <row r="27" spans="1:12" s="2" customFormat="1">
      <c r="A27" s="67" t="s">
        <v>93</v>
      </c>
      <c r="B27" s="92">
        <v>65</v>
      </c>
      <c r="C27" s="92">
        <v>10047563528</v>
      </c>
      <c r="D27" s="9" t="s">
        <v>281</v>
      </c>
      <c r="E27" s="9" t="s">
        <v>29</v>
      </c>
      <c r="F27" s="93"/>
      <c r="G27" s="9"/>
      <c r="H27" s="9"/>
      <c r="I27" s="92">
        <f t="shared" si="1"/>
        <v>7</v>
      </c>
      <c r="J27" s="93"/>
      <c r="K27" s="9">
        <v>52</v>
      </c>
      <c r="L27" s="9">
        <v>15</v>
      </c>
    </row>
    <row r="28" spans="1:12" s="2" customFormat="1">
      <c r="A28" s="67" t="s">
        <v>96</v>
      </c>
      <c r="B28" s="92">
        <v>56</v>
      </c>
      <c r="C28" s="92">
        <v>10092750269</v>
      </c>
      <c r="D28" s="9" t="s">
        <v>312</v>
      </c>
      <c r="E28" s="9" t="s">
        <v>313</v>
      </c>
      <c r="F28" s="93"/>
      <c r="G28" s="9"/>
      <c r="H28" s="9"/>
      <c r="I28" s="92">
        <f t="shared" si="1"/>
        <v>8</v>
      </c>
      <c r="J28" s="93"/>
      <c r="K28" s="9">
        <v>70</v>
      </c>
      <c r="L28" s="9">
        <v>6</v>
      </c>
    </row>
    <row r="29" spans="1:12" s="2" customFormat="1">
      <c r="A29" s="67" t="s">
        <v>99</v>
      </c>
      <c r="B29" s="92">
        <v>54</v>
      </c>
      <c r="C29" s="92">
        <v>10047423482</v>
      </c>
      <c r="D29" s="9" t="s">
        <v>290</v>
      </c>
      <c r="E29" s="9" t="s">
        <v>81</v>
      </c>
      <c r="F29" s="93"/>
      <c r="G29" s="9"/>
      <c r="H29" s="9"/>
      <c r="I29" s="92">
        <f t="shared" si="1"/>
        <v>9</v>
      </c>
      <c r="J29" s="93"/>
      <c r="K29" s="9">
        <v>67</v>
      </c>
      <c r="L29" s="9">
        <v>4</v>
      </c>
    </row>
    <row r="30" spans="1:12" s="2" customFormat="1">
      <c r="A30" s="67" t="s">
        <v>102</v>
      </c>
      <c r="B30" s="92">
        <v>66</v>
      </c>
      <c r="C30" s="92">
        <v>10106664315</v>
      </c>
      <c r="D30" s="9" t="s">
        <v>315</v>
      </c>
      <c r="E30" s="9" t="s">
        <v>29</v>
      </c>
      <c r="F30" s="93"/>
      <c r="G30" s="9"/>
      <c r="H30" s="9"/>
      <c r="I30" s="92">
        <f t="shared" si="1"/>
        <v>10</v>
      </c>
      <c r="J30" s="93"/>
      <c r="K30" s="9">
        <v>58</v>
      </c>
      <c r="L30" s="9">
        <v>16</v>
      </c>
    </row>
    <row r="31" spans="1:12" s="2" customFormat="1">
      <c r="A31" s="67" t="s">
        <v>105</v>
      </c>
      <c r="B31" s="92">
        <v>53</v>
      </c>
      <c r="C31" s="92">
        <v>10079309305</v>
      </c>
      <c r="D31" s="9" t="s">
        <v>310</v>
      </c>
      <c r="E31" s="9" t="s">
        <v>81</v>
      </c>
      <c r="F31" s="93"/>
      <c r="G31" s="9"/>
      <c r="H31" s="9"/>
      <c r="I31" s="92">
        <f t="shared" si="1"/>
        <v>11</v>
      </c>
      <c r="J31" s="93"/>
      <c r="K31" s="9">
        <v>73</v>
      </c>
      <c r="L31" s="9">
        <v>3</v>
      </c>
    </row>
    <row r="32" spans="1:12" s="2" customFormat="1">
      <c r="A32" s="67" t="s">
        <v>174</v>
      </c>
      <c r="B32" s="92">
        <v>62</v>
      </c>
      <c r="C32" s="92">
        <v>10079641226</v>
      </c>
      <c r="D32" s="9" t="s">
        <v>317</v>
      </c>
      <c r="E32" s="9" t="s">
        <v>68</v>
      </c>
      <c r="F32" s="93"/>
      <c r="G32" s="9"/>
      <c r="H32" s="9"/>
      <c r="I32" s="92">
        <f t="shared" si="1"/>
        <v>12</v>
      </c>
      <c r="J32" s="93"/>
      <c r="K32" s="9">
        <v>62</v>
      </c>
      <c r="L32" s="9">
        <v>12</v>
      </c>
    </row>
    <row r="33" spans="1:14" s="2" customFormat="1">
      <c r="A33" s="67" t="s">
        <v>177</v>
      </c>
      <c r="B33" s="92">
        <v>64</v>
      </c>
      <c r="C33" s="92">
        <v>10106721808</v>
      </c>
      <c r="D33" s="9" t="s">
        <v>325</v>
      </c>
      <c r="E33" s="9" t="s">
        <v>68</v>
      </c>
      <c r="F33" s="93"/>
      <c r="G33" s="9"/>
      <c r="H33" s="9"/>
      <c r="I33" s="92">
        <f t="shared" si="1"/>
        <v>13</v>
      </c>
      <c r="J33" s="93"/>
      <c r="K33" s="9">
        <v>59</v>
      </c>
      <c r="L33" s="9">
        <v>14</v>
      </c>
      <c r="M33" s="93"/>
      <c r="N33" s="93"/>
    </row>
    <row r="34" spans="1:14" s="2" customFormat="1">
      <c r="A34" s="67" t="s">
        <v>180</v>
      </c>
      <c r="B34" s="92">
        <v>59</v>
      </c>
      <c r="C34" s="92">
        <v>10082683689</v>
      </c>
      <c r="D34" s="9" t="s">
        <v>306</v>
      </c>
      <c r="E34" s="9" t="s">
        <v>68</v>
      </c>
      <c r="F34" s="93"/>
      <c r="G34" s="9"/>
      <c r="H34" s="9"/>
      <c r="I34" s="92">
        <f t="shared" si="1"/>
        <v>14</v>
      </c>
      <c r="J34" s="93"/>
      <c r="K34" s="9">
        <v>54</v>
      </c>
      <c r="L34" s="9">
        <v>9</v>
      </c>
      <c r="M34" s="93"/>
      <c r="N34" s="93"/>
    </row>
    <row r="35" spans="1:14" s="2" customFormat="1">
      <c r="A35" s="67" t="s">
        <v>183</v>
      </c>
      <c r="B35" s="92">
        <v>52</v>
      </c>
      <c r="C35" s="92">
        <v>10078233413</v>
      </c>
      <c r="D35" s="9" t="s">
        <v>327</v>
      </c>
      <c r="E35" s="9" t="s">
        <v>81</v>
      </c>
      <c r="F35" s="93"/>
      <c r="G35" s="9"/>
      <c r="H35" s="9"/>
      <c r="I35" s="92">
        <f t="shared" si="1"/>
        <v>15</v>
      </c>
      <c r="J35" s="93"/>
      <c r="K35" s="9">
        <v>51</v>
      </c>
      <c r="L35" s="9">
        <v>2</v>
      </c>
      <c r="M35" s="93"/>
      <c r="N35" s="93"/>
    </row>
    <row r="36" spans="1:14" s="2" customFormat="1">
      <c r="A36" s="67" t="s">
        <v>186</v>
      </c>
      <c r="B36" s="92">
        <v>58</v>
      </c>
      <c r="C36" s="92">
        <v>10092627102</v>
      </c>
      <c r="D36" s="9" t="s">
        <v>321</v>
      </c>
      <c r="E36" s="9" t="s">
        <v>68</v>
      </c>
      <c r="F36" s="93"/>
      <c r="G36" s="9"/>
      <c r="H36" s="9"/>
      <c r="I36" s="92">
        <f t="shared" si="1"/>
        <v>16</v>
      </c>
      <c r="J36" s="93"/>
      <c r="K36" s="9">
        <v>56</v>
      </c>
      <c r="L36" s="9">
        <v>8</v>
      </c>
      <c r="M36" s="93"/>
      <c r="N36" s="93"/>
    </row>
    <row r="37" spans="1:14" s="2" customFormat="1">
      <c r="A37" s="67" t="s">
        <v>189</v>
      </c>
      <c r="B37" s="92">
        <v>55</v>
      </c>
      <c r="C37" s="92">
        <v>10114215460</v>
      </c>
      <c r="D37" s="9" t="s">
        <v>323</v>
      </c>
      <c r="E37" s="9" t="s">
        <v>163</v>
      </c>
      <c r="F37" s="93"/>
      <c r="G37" s="9"/>
      <c r="H37" s="9"/>
      <c r="I37" s="92">
        <f t="shared" si="1"/>
        <v>17</v>
      </c>
      <c r="J37" s="93"/>
      <c r="K37" s="9">
        <v>72</v>
      </c>
      <c r="L37" s="9">
        <v>5</v>
      </c>
      <c r="M37" s="93"/>
      <c r="N37" s="93"/>
    </row>
    <row r="38" spans="1:14" s="2" customFormat="1">
      <c r="A38" s="67" t="s">
        <v>192</v>
      </c>
      <c r="B38" s="92">
        <v>60</v>
      </c>
      <c r="C38" s="92">
        <v>10010022003</v>
      </c>
      <c r="D38" s="9" t="s">
        <v>308</v>
      </c>
      <c r="E38" s="9" t="s">
        <v>68</v>
      </c>
      <c r="F38" s="93"/>
      <c r="G38" s="9"/>
      <c r="H38" s="9"/>
      <c r="I38" s="92">
        <f t="shared" si="1"/>
        <v>18</v>
      </c>
      <c r="J38" s="93"/>
      <c r="K38" s="9">
        <v>66</v>
      </c>
      <c r="L38" s="9">
        <v>10</v>
      </c>
      <c r="M38" s="93"/>
      <c r="N38" s="93"/>
    </row>
    <row r="39" spans="1:14" s="2" customFormat="1">
      <c r="A39" s="67" t="s">
        <v>195</v>
      </c>
      <c r="B39" s="92">
        <v>71</v>
      </c>
      <c r="C39" s="92">
        <v>10092303463</v>
      </c>
      <c r="D39" s="9" t="s">
        <v>279</v>
      </c>
      <c r="E39" s="9" t="s">
        <v>84</v>
      </c>
      <c r="F39" s="93"/>
      <c r="G39" s="9"/>
      <c r="H39" s="9"/>
      <c r="I39" s="92">
        <f t="shared" si="1"/>
        <v>19</v>
      </c>
      <c r="J39" s="93"/>
      <c r="K39" s="9">
        <v>63</v>
      </c>
      <c r="L39" s="9">
        <v>20</v>
      </c>
      <c r="M39" s="93"/>
      <c r="N39" s="93"/>
    </row>
    <row r="40" spans="1:14" s="2" customFormat="1">
      <c r="A40" s="67" t="s">
        <v>198</v>
      </c>
      <c r="B40" s="92">
        <v>63</v>
      </c>
      <c r="C40" s="92">
        <v>10079640721</v>
      </c>
      <c r="D40" s="9" t="s">
        <v>283</v>
      </c>
      <c r="E40" s="9" t="s">
        <v>68</v>
      </c>
      <c r="F40" s="93"/>
      <c r="G40" s="9"/>
      <c r="H40" s="9"/>
      <c r="I40" s="92">
        <f t="shared" si="1"/>
        <v>20</v>
      </c>
      <c r="J40" s="93"/>
      <c r="K40" s="9">
        <v>64</v>
      </c>
      <c r="L40" s="9">
        <v>13</v>
      </c>
      <c r="M40" s="93"/>
      <c r="N40" s="93"/>
    </row>
    <row r="41" spans="1:14" s="2" customFormat="1">
      <c r="A41" s="67" t="s">
        <v>198</v>
      </c>
      <c r="B41" s="92">
        <v>68</v>
      </c>
      <c r="C41" s="92">
        <v>10010959364</v>
      </c>
      <c r="D41" s="9" t="s">
        <v>285</v>
      </c>
      <c r="E41" s="9" t="s">
        <v>286</v>
      </c>
      <c r="F41" s="93"/>
      <c r="G41" s="9"/>
      <c r="H41" s="9"/>
      <c r="I41" s="92">
        <f t="shared" si="1"/>
        <v>21</v>
      </c>
      <c r="J41" s="93"/>
      <c r="K41" s="9">
        <v>60</v>
      </c>
      <c r="L41" s="9">
        <v>18</v>
      </c>
      <c r="M41" s="93"/>
      <c r="N41" s="93"/>
    </row>
    <row r="42" spans="1:14" s="2" customFormat="1">
      <c r="A42" s="67" t="s">
        <v>380</v>
      </c>
      <c r="B42" s="92">
        <v>57</v>
      </c>
      <c r="C42" s="92">
        <v>10092626694</v>
      </c>
      <c r="D42" s="9" t="s">
        <v>329</v>
      </c>
      <c r="E42" s="9" t="s">
        <v>68</v>
      </c>
      <c r="F42" s="93"/>
      <c r="G42" s="9"/>
      <c r="H42" s="9"/>
      <c r="I42" s="92">
        <f t="shared" si="1"/>
        <v>22</v>
      </c>
      <c r="J42" s="93"/>
      <c r="K42" s="9">
        <v>65</v>
      </c>
      <c r="L42" s="9">
        <v>7</v>
      </c>
      <c r="M42" s="93"/>
      <c r="N42" s="93"/>
    </row>
    <row r="43" spans="1:14">
      <c r="A43" s="93"/>
      <c r="B43" s="93"/>
      <c r="C43" s="93"/>
      <c r="D43" s="74" t="s">
        <v>381</v>
      </c>
      <c r="E43" s="74" t="s">
        <v>382</v>
      </c>
      <c r="F43" s="93"/>
      <c r="G43" s="93"/>
      <c r="H43" s="93"/>
      <c r="I43" s="93"/>
      <c r="J43" s="93"/>
      <c r="K43" s="93"/>
      <c r="L43" s="93"/>
      <c r="M43" s="93"/>
      <c r="N43" s="93"/>
    </row>
    <row r="44" spans="1:14">
      <c r="A44" s="91" t="s">
        <v>383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93"/>
    </row>
    <row r="45" spans="1:14">
      <c r="A45" s="171" t="s">
        <v>207</v>
      </c>
      <c r="B45" s="171"/>
      <c r="C45" s="171"/>
      <c r="D45" s="171"/>
      <c r="E45" s="171"/>
      <c r="F45" s="93"/>
      <c r="G45" s="93"/>
      <c r="H45" s="93"/>
      <c r="I45" s="93"/>
      <c r="J45" s="93"/>
      <c r="K45" s="93"/>
      <c r="L45" s="93"/>
      <c r="M45" s="93"/>
      <c r="N45" s="93"/>
    </row>
    <row r="46" spans="1:14" s="2" customFormat="1" ht="26.25">
      <c r="A46" s="17" t="s">
        <v>42</v>
      </c>
      <c r="B46" s="18" t="s">
        <v>11</v>
      </c>
      <c r="C46" s="18" t="s">
        <v>12</v>
      </c>
      <c r="D46" s="18" t="s">
        <v>13</v>
      </c>
      <c r="E46" s="18" t="s">
        <v>14</v>
      </c>
      <c r="F46" s="93"/>
      <c r="G46" s="18" t="s">
        <v>365</v>
      </c>
      <c r="H46" s="18" t="s">
        <v>366</v>
      </c>
      <c r="I46" s="18" t="s">
        <v>367</v>
      </c>
      <c r="J46" s="93"/>
      <c r="K46" s="93"/>
      <c r="L46" s="93"/>
      <c r="M46" s="18" t="s">
        <v>11</v>
      </c>
      <c r="N46" s="18" t="s">
        <v>367</v>
      </c>
    </row>
    <row r="47" spans="1:14" s="2" customFormat="1">
      <c r="A47" s="67" t="s">
        <v>25</v>
      </c>
      <c r="B47" s="92">
        <v>6</v>
      </c>
      <c r="C47" s="92">
        <v>10047280309</v>
      </c>
      <c r="D47" s="9" t="s">
        <v>212</v>
      </c>
      <c r="E47" s="71" t="s">
        <v>213</v>
      </c>
      <c r="F47" s="93"/>
      <c r="G47" s="9"/>
      <c r="H47" s="9"/>
      <c r="I47" s="92">
        <f t="shared" ref="I47:I71" si="2">IFERROR(VLOOKUP(B47,M:N,2,0),"")</f>
        <v>1</v>
      </c>
      <c r="J47" s="93"/>
      <c r="K47" s="93"/>
      <c r="L47" s="93"/>
      <c r="M47" s="9">
        <v>24</v>
      </c>
      <c r="N47" s="9">
        <v>2</v>
      </c>
    </row>
    <row r="48" spans="1:14" s="2" customFormat="1">
      <c r="A48" s="67" t="s">
        <v>31</v>
      </c>
      <c r="B48" s="92">
        <v>24</v>
      </c>
      <c r="C48" s="92">
        <v>10047329920</v>
      </c>
      <c r="D48" s="9" t="s">
        <v>234</v>
      </c>
      <c r="E48" s="9" t="s">
        <v>84</v>
      </c>
      <c r="F48" s="93"/>
      <c r="G48" s="9"/>
      <c r="H48" s="9"/>
      <c r="I48" s="92">
        <f t="shared" si="2"/>
        <v>2</v>
      </c>
      <c r="J48" s="93"/>
      <c r="K48" s="93"/>
      <c r="L48" s="93"/>
      <c r="M48" s="9">
        <v>8</v>
      </c>
      <c r="N48" s="9">
        <v>15</v>
      </c>
    </row>
    <row r="49" spans="1:14" s="2" customFormat="1">
      <c r="A49" s="67" t="s">
        <v>35</v>
      </c>
      <c r="B49" s="92">
        <v>5</v>
      </c>
      <c r="C49" s="92">
        <v>10047234536</v>
      </c>
      <c r="D49" s="9" t="s">
        <v>248</v>
      </c>
      <c r="E49" s="71" t="s">
        <v>213</v>
      </c>
      <c r="F49" s="93"/>
      <c r="G49" s="9"/>
      <c r="H49" s="9"/>
      <c r="I49" s="92">
        <f t="shared" si="2"/>
        <v>3</v>
      </c>
      <c r="J49" s="93"/>
      <c r="K49" s="93"/>
      <c r="L49" s="93"/>
      <c r="M49" s="9">
        <v>6</v>
      </c>
      <c r="N49" s="9">
        <v>1</v>
      </c>
    </row>
    <row r="50" spans="1:14" s="2" customFormat="1">
      <c r="A50" s="67" t="s">
        <v>38</v>
      </c>
      <c r="B50" s="92">
        <v>7</v>
      </c>
      <c r="C50" s="92">
        <v>10047280410</v>
      </c>
      <c r="D50" s="9" t="s">
        <v>242</v>
      </c>
      <c r="E50" s="71" t="s">
        <v>213</v>
      </c>
      <c r="F50" s="93"/>
      <c r="G50" s="9"/>
      <c r="H50" s="9"/>
      <c r="I50" s="92">
        <f t="shared" si="2"/>
        <v>4</v>
      </c>
      <c r="J50" s="93"/>
      <c r="K50" s="93"/>
      <c r="L50" s="93"/>
      <c r="M50" s="9">
        <v>5</v>
      </c>
      <c r="N50" s="9">
        <v>3</v>
      </c>
    </row>
    <row r="51" spans="1:14" s="2" customFormat="1">
      <c r="A51" s="67" t="s">
        <v>60</v>
      </c>
      <c r="B51" s="92">
        <v>36</v>
      </c>
      <c r="C51" s="92">
        <v>10047349623</v>
      </c>
      <c r="D51" s="66" t="s">
        <v>208</v>
      </c>
      <c r="E51" s="66" t="s">
        <v>44</v>
      </c>
      <c r="F51" s="93"/>
      <c r="G51" s="9"/>
      <c r="H51" s="9"/>
      <c r="I51" s="92">
        <f t="shared" si="2"/>
        <v>5</v>
      </c>
      <c r="J51" s="93"/>
      <c r="K51" s="93"/>
      <c r="L51" s="93"/>
      <c r="M51" s="9"/>
      <c r="N51" s="9">
        <v>27</v>
      </c>
    </row>
    <row r="52" spans="1:14" s="2" customFormat="1">
      <c r="A52" s="67" t="s">
        <v>90</v>
      </c>
      <c r="B52" s="92">
        <v>19</v>
      </c>
      <c r="C52" s="92">
        <v>10047406005</v>
      </c>
      <c r="D52" s="9" t="s">
        <v>240</v>
      </c>
      <c r="E52" s="9" t="s">
        <v>218</v>
      </c>
      <c r="F52" s="93"/>
      <c r="G52" s="9"/>
      <c r="H52" s="9"/>
      <c r="I52" s="92">
        <f t="shared" si="2"/>
        <v>6</v>
      </c>
      <c r="J52" s="93"/>
      <c r="K52" s="93"/>
      <c r="L52" s="93"/>
      <c r="M52" s="9">
        <v>21</v>
      </c>
      <c r="N52" s="9">
        <v>10</v>
      </c>
    </row>
    <row r="53" spans="1:14" s="2" customFormat="1">
      <c r="A53" s="67" t="s">
        <v>93</v>
      </c>
      <c r="B53" s="92">
        <v>27</v>
      </c>
      <c r="C53" s="92">
        <v>10047108941</v>
      </c>
      <c r="D53" s="9" t="s">
        <v>224</v>
      </c>
      <c r="E53" s="9" t="s">
        <v>84</v>
      </c>
      <c r="F53" s="93"/>
      <c r="G53" s="9"/>
      <c r="H53" s="9"/>
      <c r="I53" s="92">
        <f t="shared" si="2"/>
        <v>7</v>
      </c>
      <c r="J53" s="93"/>
      <c r="K53" s="93"/>
      <c r="L53" s="93"/>
      <c r="M53" s="9">
        <v>16</v>
      </c>
      <c r="N53" s="9">
        <v>18</v>
      </c>
    </row>
    <row r="54" spans="1:14" s="2" customFormat="1">
      <c r="A54" s="67" t="s">
        <v>96</v>
      </c>
      <c r="B54" s="92">
        <v>29</v>
      </c>
      <c r="C54" s="92">
        <v>10047380743</v>
      </c>
      <c r="D54" s="9" t="s">
        <v>238</v>
      </c>
      <c r="E54" s="9" t="s">
        <v>163</v>
      </c>
      <c r="F54" s="93"/>
      <c r="G54" s="9"/>
      <c r="H54" s="9"/>
      <c r="I54" s="92">
        <f t="shared" si="2"/>
        <v>8</v>
      </c>
      <c r="J54" s="93"/>
      <c r="K54" s="93"/>
      <c r="L54" s="93"/>
      <c r="M54" s="9">
        <v>28</v>
      </c>
      <c r="N54" s="9">
        <v>20</v>
      </c>
    </row>
    <row r="55" spans="1:14" s="2" customFormat="1">
      <c r="A55" s="67" t="s">
        <v>99</v>
      </c>
      <c r="B55" s="92">
        <v>31</v>
      </c>
      <c r="C55" s="92">
        <v>10047315469</v>
      </c>
      <c r="D55" s="9" t="s">
        <v>210</v>
      </c>
      <c r="E55" s="9" t="s">
        <v>163</v>
      </c>
      <c r="F55" s="93"/>
      <c r="G55" s="9"/>
      <c r="H55" s="9"/>
      <c r="I55" s="92">
        <f t="shared" si="2"/>
        <v>9</v>
      </c>
      <c r="J55" s="93"/>
      <c r="K55" s="93"/>
      <c r="L55" s="93"/>
      <c r="M55" s="9">
        <v>37</v>
      </c>
      <c r="N55" s="9">
        <v>22</v>
      </c>
    </row>
    <row r="56" spans="1:14" s="2" customFormat="1">
      <c r="A56" s="67" t="s">
        <v>102</v>
      </c>
      <c r="B56" s="92">
        <v>21</v>
      </c>
      <c r="C56" s="92">
        <v>10093680560</v>
      </c>
      <c r="D56" s="9" t="s">
        <v>217</v>
      </c>
      <c r="E56" s="9" t="s">
        <v>218</v>
      </c>
      <c r="F56" s="93"/>
      <c r="G56" s="9"/>
      <c r="H56" s="9"/>
      <c r="I56" s="92">
        <f t="shared" si="2"/>
        <v>10</v>
      </c>
      <c r="J56" s="93"/>
      <c r="K56" s="93"/>
      <c r="L56" s="93"/>
      <c r="M56" s="9">
        <v>23</v>
      </c>
      <c r="N56" s="9">
        <v>12</v>
      </c>
    </row>
    <row r="57" spans="1:14" s="2" customFormat="1">
      <c r="A57" s="67" t="s">
        <v>105</v>
      </c>
      <c r="B57" s="92">
        <v>25</v>
      </c>
      <c r="C57" s="92">
        <v>10047379127</v>
      </c>
      <c r="D57" s="9" t="s">
        <v>256</v>
      </c>
      <c r="E57" s="9" t="s">
        <v>84</v>
      </c>
      <c r="F57" s="93"/>
      <c r="G57" s="9"/>
      <c r="H57" s="9"/>
      <c r="I57" s="92">
        <f t="shared" si="2"/>
        <v>11</v>
      </c>
      <c r="J57" s="93"/>
      <c r="K57" s="93"/>
      <c r="L57" s="93"/>
      <c r="M57" s="9">
        <v>15</v>
      </c>
      <c r="N57" s="9">
        <v>16</v>
      </c>
    </row>
    <row r="58" spans="1:14" s="2" customFormat="1">
      <c r="A58" s="67" t="s">
        <v>174</v>
      </c>
      <c r="B58" s="92">
        <v>23</v>
      </c>
      <c r="C58" s="92">
        <v>10084836988</v>
      </c>
      <c r="D58" s="9" t="s">
        <v>250</v>
      </c>
      <c r="E58" s="9" t="s">
        <v>218</v>
      </c>
      <c r="F58" s="93"/>
      <c r="G58" s="9"/>
      <c r="H58" s="9"/>
      <c r="I58" s="92">
        <f t="shared" si="2"/>
        <v>12</v>
      </c>
      <c r="J58" s="93"/>
      <c r="K58" s="93"/>
      <c r="L58" s="93"/>
      <c r="M58" s="9">
        <v>34</v>
      </c>
      <c r="N58" s="9">
        <v>14</v>
      </c>
    </row>
    <row r="59" spans="1:14" s="2" customFormat="1">
      <c r="A59" s="67" t="s">
        <v>177</v>
      </c>
      <c r="B59" s="92">
        <v>30</v>
      </c>
      <c r="C59" s="92">
        <v>10047253027</v>
      </c>
      <c r="D59" s="9" t="s">
        <v>236</v>
      </c>
      <c r="E59" s="9" t="s">
        <v>163</v>
      </c>
      <c r="F59" s="93"/>
      <c r="G59" s="9"/>
      <c r="H59" s="9"/>
      <c r="I59" s="92">
        <f t="shared" si="2"/>
        <v>13</v>
      </c>
      <c r="J59" s="93"/>
      <c r="K59" s="93"/>
      <c r="L59" s="93"/>
      <c r="M59" s="9">
        <v>26</v>
      </c>
      <c r="N59" s="9">
        <v>21</v>
      </c>
    </row>
    <row r="60" spans="1:14" s="2" customFormat="1">
      <c r="A60" s="67" t="s">
        <v>180</v>
      </c>
      <c r="B60" s="92">
        <v>34</v>
      </c>
      <c r="C60" s="92">
        <v>10078831173</v>
      </c>
      <c r="D60" s="66" t="s">
        <v>384</v>
      </c>
      <c r="E60" s="66" t="s">
        <v>44</v>
      </c>
      <c r="F60" s="93"/>
      <c r="G60" s="9"/>
      <c r="H60" s="9"/>
      <c r="I60" s="92">
        <f t="shared" si="2"/>
        <v>14</v>
      </c>
      <c r="J60" s="93"/>
      <c r="K60" s="93"/>
      <c r="L60" s="93"/>
      <c r="M60" s="9"/>
      <c r="N60" s="9">
        <v>25</v>
      </c>
    </row>
    <row r="61" spans="1:14" s="2" customFormat="1">
      <c r="A61" s="67" t="s">
        <v>183</v>
      </c>
      <c r="B61" s="92">
        <v>8</v>
      </c>
      <c r="C61" s="92">
        <v>10082602352</v>
      </c>
      <c r="D61" s="9" t="s">
        <v>222</v>
      </c>
      <c r="E61" s="71" t="s">
        <v>213</v>
      </c>
      <c r="F61" s="93"/>
      <c r="G61" s="9"/>
      <c r="H61" s="9"/>
      <c r="I61" s="92">
        <f t="shared" si="2"/>
        <v>15</v>
      </c>
      <c r="J61" s="93"/>
      <c r="K61" s="93"/>
      <c r="L61" s="93"/>
      <c r="M61" s="9">
        <v>7</v>
      </c>
      <c r="N61" s="9">
        <v>4</v>
      </c>
    </row>
    <row r="62" spans="1:14" s="2" customFormat="1">
      <c r="A62" s="67" t="s">
        <v>186</v>
      </c>
      <c r="B62" s="92">
        <v>15</v>
      </c>
      <c r="C62" s="92">
        <v>10046565842</v>
      </c>
      <c r="D62" s="9" t="s">
        <v>260</v>
      </c>
      <c r="E62" s="9" t="s">
        <v>29</v>
      </c>
      <c r="F62" s="93"/>
      <c r="G62" s="9"/>
      <c r="H62" s="9"/>
      <c r="I62" s="92">
        <f t="shared" si="2"/>
        <v>16</v>
      </c>
      <c r="J62" s="93"/>
      <c r="K62" s="93"/>
      <c r="L62" s="93"/>
      <c r="M62" s="9">
        <v>29</v>
      </c>
      <c r="N62" s="9">
        <v>8</v>
      </c>
    </row>
    <row r="63" spans="1:14" s="2" customFormat="1">
      <c r="A63" s="67" t="s">
        <v>189</v>
      </c>
      <c r="B63" s="92">
        <v>35</v>
      </c>
      <c r="C63" s="92">
        <v>10081977411</v>
      </c>
      <c r="D63" s="66" t="s">
        <v>215</v>
      </c>
      <c r="E63" s="66" t="s">
        <v>44</v>
      </c>
      <c r="F63" s="93"/>
      <c r="G63" s="9"/>
      <c r="H63" s="9"/>
      <c r="I63" s="92">
        <f t="shared" si="2"/>
        <v>17</v>
      </c>
      <c r="J63" s="93"/>
      <c r="K63" s="93"/>
      <c r="L63" s="93"/>
      <c r="M63" s="9"/>
      <c r="N63" s="9">
        <v>26</v>
      </c>
    </row>
    <row r="64" spans="1:14" s="2" customFormat="1">
      <c r="A64" s="67" t="s">
        <v>192</v>
      </c>
      <c r="B64" s="92">
        <v>16</v>
      </c>
      <c r="C64" s="92">
        <v>10080866355</v>
      </c>
      <c r="D64" s="9" t="s">
        <v>254</v>
      </c>
      <c r="E64" s="9" t="s">
        <v>29</v>
      </c>
      <c r="F64" s="93"/>
      <c r="G64" s="9"/>
      <c r="H64" s="9"/>
      <c r="I64" s="92">
        <f t="shared" si="2"/>
        <v>18</v>
      </c>
      <c r="J64" s="93"/>
      <c r="K64" s="93"/>
      <c r="L64" s="93"/>
      <c r="M64" s="9">
        <v>31</v>
      </c>
      <c r="N64" s="9">
        <v>9</v>
      </c>
    </row>
    <row r="65" spans="1:14" s="2" customFormat="1">
      <c r="A65" s="67" t="s">
        <v>195</v>
      </c>
      <c r="B65" s="92">
        <v>20</v>
      </c>
      <c r="C65" s="92">
        <v>10059529082</v>
      </c>
      <c r="D65" s="9" t="s">
        <v>265</v>
      </c>
      <c r="E65" s="9" t="s">
        <v>218</v>
      </c>
      <c r="F65" s="93"/>
      <c r="G65" s="9"/>
      <c r="H65" s="9"/>
      <c r="I65" s="92">
        <f t="shared" si="2"/>
        <v>19</v>
      </c>
      <c r="J65" s="93"/>
      <c r="K65" s="93"/>
      <c r="L65" s="93"/>
      <c r="M65" s="9">
        <v>25</v>
      </c>
      <c r="N65" s="9">
        <v>11</v>
      </c>
    </row>
    <row r="66" spans="1:14" s="2" customFormat="1">
      <c r="A66" s="67" t="s">
        <v>198</v>
      </c>
      <c r="B66" s="92">
        <v>28</v>
      </c>
      <c r="C66" s="92">
        <v>10047422472</v>
      </c>
      <c r="D66" s="9" t="s">
        <v>258</v>
      </c>
      <c r="E66" s="9" t="s">
        <v>163</v>
      </c>
      <c r="F66" s="93"/>
      <c r="G66" s="9"/>
      <c r="H66" s="9"/>
      <c r="I66" s="92">
        <f t="shared" si="2"/>
        <v>20</v>
      </c>
      <c r="J66" s="93"/>
      <c r="K66" s="93"/>
      <c r="L66" s="93"/>
      <c r="M66" s="9">
        <v>20</v>
      </c>
      <c r="N66" s="9">
        <v>19</v>
      </c>
    </row>
    <row r="67" spans="1:14" s="2" customFormat="1">
      <c r="A67" s="67" t="s">
        <v>201</v>
      </c>
      <c r="B67" s="92">
        <v>26</v>
      </c>
      <c r="C67" s="92">
        <v>10047382662</v>
      </c>
      <c r="D67" s="9" t="s">
        <v>246</v>
      </c>
      <c r="E67" s="9" t="s">
        <v>84</v>
      </c>
      <c r="F67" s="93"/>
      <c r="G67" s="9"/>
      <c r="H67" s="9"/>
      <c r="I67" s="92">
        <f t="shared" si="2"/>
        <v>21</v>
      </c>
      <c r="J67" s="93"/>
      <c r="K67" s="93"/>
      <c r="L67" s="93"/>
      <c r="M67" s="9">
        <v>35</v>
      </c>
      <c r="N67" s="9">
        <v>17</v>
      </c>
    </row>
    <row r="68" spans="1:14" s="2" customFormat="1">
      <c r="A68" s="67" t="s">
        <v>204</v>
      </c>
      <c r="B68" s="92">
        <v>37</v>
      </c>
      <c r="C68" s="92">
        <v>10046656576</v>
      </c>
      <c r="D68" s="66" t="s">
        <v>244</v>
      </c>
      <c r="E68" s="66" t="s">
        <v>44</v>
      </c>
      <c r="F68" s="93"/>
      <c r="G68" s="9"/>
      <c r="H68" s="9"/>
      <c r="I68" s="92">
        <f t="shared" si="2"/>
        <v>22</v>
      </c>
      <c r="J68" s="93"/>
      <c r="K68" s="93"/>
      <c r="L68" s="93"/>
      <c r="M68" s="9"/>
      <c r="N68" s="9">
        <v>25</v>
      </c>
    </row>
    <row r="69" spans="1:14" s="2" customFormat="1">
      <c r="A69" s="67" t="s">
        <v>264</v>
      </c>
      <c r="B69" s="92">
        <v>22</v>
      </c>
      <c r="C69" s="92">
        <v>10004772683</v>
      </c>
      <c r="D69" s="9" t="s">
        <v>220</v>
      </c>
      <c r="E69" s="9" t="s">
        <v>218</v>
      </c>
      <c r="F69" s="93"/>
      <c r="G69" s="9"/>
      <c r="H69" s="9"/>
      <c r="I69" s="92">
        <f t="shared" si="2"/>
        <v>23</v>
      </c>
      <c r="J69" s="93"/>
      <c r="K69" s="93"/>
      <c r="L69" s="93"/>
      <c r="M69" s="76">
        <v>30</v>
      </c>
      <c r="N69" s="9">
        <v>13</v>
      </c>
    </row>
    <row r="70" spans="1:14" s="2" customFormat="1">
      <c r="A70" s="67" t="s">
        <v>385</v>
      </c>
      <c r="B70" s="92">
        <v>9</v>
      </c>
      <c r="C70" s="92">
        <v>10080169672</v>
      </c>
      <c r="D70" s="9" t="s">
        <v>271</v>
      </c>
      <c r="E70" s="9" t="s">
        <v>68</v>
      </c>
      <c r="F70" s="93"/>
      <c r="G70" s="9"/>
      <c r="H70" s="9"/>
      <c r="I70" s="92" t="str">
        <f t="shared" si="2"/>
        <v/>
      </c>
      <c r="J70" s="93"/>
      <c r="K70" s="93"/>
      <c r="L70" s="93"/>
      <c r="M70" s="9">
        <v>36</v>
      </c>
      <c r="N70" s="9">
        <v>5</v>
      </c>
    </row>
    <row r="71" spans="1:14" s="2" customFormat="1">
      <c r="A71" s="67" t="s">
        <v>385</v>
      </c>
      <c r="B71" s="92">
        <v>12</v>
      </c>
      <c r="C71" s="92">
        <v>10053651286</v>
      </c>
      <c r="D71" s="9" t="s">
        <v>262</v>
      </c>
      <c r="E71" s="9" t="s">
        <v>68</v>
      </c>
      <c r="F71" s="93"/>
      <c r="G71" s="9"/>
      <c r="H71" s="9"/>
      <c r="I71" s="92" t="str">
        <f t="shared" si="2"/>
        <v/>
      </c>
      <c r="J71" s="93"/>
      <c r="K71" s="93"/>
      <c r="L71" s="93"/>
      <c r="M71" s="9">
        <v>19</v>
      </c>
      <c r="N71" s="9">
        <v>6</v>
      </c>
    </row>
    <row r="72" spans="1:14" s="2" customFormat="1">
      <c r="A72" s="67" t="s">
        <v>385</v>
      </c>
      <c r="B72" s="77">
        <v>32</v>
      </c>
      <c r="C72" s="77">
        <v>10084924995</v>
      </c>
      <c r="D72" s="80" t="s">
        <v>386</v>
      </c>
      <c r="E72" s="80" t="s">
        <v>47</v>
      </c>
      <c r="F72" s="93"/>
      <c r="G72" s="9"/>
      <c r="H72" s="9"/>
      <c r="I72" s="92" t="str">
        <f>IFERROR(VLOOKUP(B74,M:N,2,0),"")</f>
        <v/>
      </c>
      <c r="J72" s="93"/>
      <c r="K72" s="93"/>
      <c r="L72" s="93"/>
      <c r="M72" s="9">
        <v>27</v>
      </c>
      <c r="N72" s="9">
        <v>7</v>
      </c>
    </row>
    <row r="73" spans="1:14" s="2" customFormat="1">
      <c r="A73" s="79" t="s">
        <v>385</v>
      </c>
      <c r="B73" s="92">
        <v>33</v>
      </c>
      <c r="C73" s="92">
        <v>10047399941</v>
      </c>
      <c r="D73" s="66" t="s">
        <v>268</v>
      </c>
      <c r="E73" s="66" t="s">
        <v>44</v>
      </c>
      <c r="F73" s="93"/>
      <c r="G73" s="9"/>
      <c r="H73" s="9"/>
      <c r="I73" s="92" t="str">
        <f>IFERROR(VLOOKUP(B72,M:N,2,0),"")</f>
        <v/>
      </c>
      <c r="J73" s="93"/>
      <c r="K73" s="93"/>
      <c r="L73" s="93"/>
      <c r="M73" s="75">
        <v>22</v>
      </c>
      <c r="N73" s="9">
        <v>23</v>
      </c>
    </row>
    <row r="74" spans="1:14">
      <c r="A74" s="67" t="s">
        <v>387</v>
      </c>
      <c r="B74" s="92">
        <v>13</v>
      </c>
      <c r="C74" s="92">
        <v>10117167593</v>
      </c>
      <c r="D74" s="9" t="s">
        <v>252</v>
      </c>
      <c r="E74" s="9" t="s">
        <v>68</v>
      </c>
      <c r="F74" s="93"/>
      <c r="G74" s="9"/>
      <c r="H74" s="9"/>
      <c r="I74" s="92" t="str">
        <f>IFERROR(VLOOKUP(B73,M:N,2,0),"")</f>
        <v/>
      </c>
      <c r="J74" s="93"/>
      <c r="K74" s="93"/>
      <c r="L74" s="93"/>
      <c r="M74" s="9"/>
      <c r="N74" s="9">
        <v>24</v>
      </c>
    </row>
    <row r="75" spans="1:14">
      <c r="A75" s="9"/>
      <c r="B75" s="78"/>
      <c r="C75" s="78"/>
      <c r="D75" s="74" t="s">
        <v>388</v>
      </c>
      <c r="E75" s="81" t="s">
        <v>389</v>
      </c>
      <c r="F75" s="93"/>
      <c r="G75" s="93"/>
      <c r="H75" s="93"/>
      <c r="I75" s="93"/>
      <c r="J75" s="93"/>
      <c r="K75" s="93"/>
      <c r="L75" s="93"/>
      <c r="M75" s="93"/>
      <c r="N75" s="93"/>
    </row>
    <row r="76" spans="1:14" s="2" customFormat="1">
      <c r="A76" s="9"/>
      <c r="B76" s="78"/>
      <c r="C76" s="78"/>
      <c r="D76" s="78"/>
      <c r="E76" s="78"/>
      <c r="F76" s="93"/>
      <c r="G76" s="93"/>
      <c r="H76" s="93"/>
      <c r="I76" s="93"/>
      <c r="J76" s="93"/>
      <c r="K76" s="93"/>
      <c r="L76" s="93"/>
      <c r="M76" s="93"/>
      <c r="N76" s="93"/>
    </row>
    <row r="77" spans="1:14">
      <c r="A77" s="176" t="s">
        <v>108</v>
      </c>
      <c r="B77" s="176"/>
      <c r="C77" s="176"/>
      <c r="D77" s="176"/>
      <c r="E77" s="176"/>
      <c r="F77" s="93"/>
      <c r="G77" s="93"/>
      <c r="H77" s="93"/>
      <c r="I77" s="93"/>
      <c r="J77" s="93"/>
      <c r="K77" s="93"/>
      <c r="L77" s="93"/>
      <c r="M77" s="93"/>
      <c r="N77" s="93"/>
    </row>
    <row r="78" spans="1:14" s="2" customFormat="1" ht="26.25">
      <c r="A78" s="72" t="s">
        <v>42</v>
      </c>
      <c r="B78" s="68" t="s">
        <v>11</v>
      </c>
      <c r="C78" s="68" t="s">
        <v>12</v>
      </c>
      <c r="D78" s="68" t="s">
        <v>13</v>
      </c>
      <c r="E78" s="68" t="s">
        <v>14</v>
      </c>
      <c r="F78" s="93"/>
      <c r="G78" s="18" t="s">
        <v>365</v>
      </c>
      <c r="H78" s="18" t="s">
        <v>366</v>
      </c>
      <c r="I78" s="18" t="s">
        <v>367</v>
      </c>
      <c r="J78" s="93"/>
      <c r="K78" s="93"/>
      <c r="L78" s="93"/>
      <c r="M78" s="18" t="s">
        <v>11</v>
      </c>
      <c r="N78" s="18" t="s">
        <v>367</v>
      </c>
    </row>
    <row r="79" spans="1:14" s="2" customFormat="1">
      <c r="A79" s="67" t="s">
        <v>25</v>
      </c>
      <c r="B79" s="92">
        <v>53</v>
      </c>
      <c r="C79" s="92">
        <v>10092873844</v>
      </c>
      <c r="D79" s="9" t="s">
        <v>117</v>
      </c>
      <c r="E79" s="9" t="s">
        <v>68</v>
      </c>
      <c r="F79" s="93"/>
      <c r="G79" s="9"/>
      <c r="H79" s="9"/>
      <c r="I79" s="92">
        <f t="shared" ref="I79:I88" si="3">IFERROR(VLOOKUP(B79,M:N,2,0),"")</f>
        <v>1</v>
      </c>
      <c r="J79" s="93"/>
      <c r="K79" s="93"/>
      <c r="L79" s="93"/>
      <c r="M79" s="9">
        <v>58</v>
      </c>
      <c r="N79" s="9">
        <v>3</v>
      </c>
    </row>
    <row r="80" spans="1:14" s="2" customFormat="1">
      <c r="A80" s="67" t="s">
        <v>31</v>
      </c>
      <c r="B80" s="92">
        <v>59</v>
      </c>
      <c r="C80" s="92">
        <v>10072551031</v>
      </c>
      <c r="D80" s="9" t="s">
        <v>121</v>
      </c>
      <c r="E80" s="9" t="s">
        <v>47</v>
      </c>
      <c r="F80" s="93"/>
      <c r="G80" s="9"/>
      <c r="H80" s="9"/>
      <c r="I80" s="92">
        <f t="shared" si="3"/>
        <v>2</v>
      </c>
      <c r="J80" s="93"/>
      <c r="K80" s="93"/>
      <c r="L80" s="93"/>
      <c r="M80" s="9">
        <v>51</v>
      </c>
      <c r="N80" s="9">
        <v>9</v>
      </c>
    </row>
    <row r="81" spans="1:16" s="2" customFormat="1">
      <c r="A81" s="67" t="s">
        <v>35</v>
      </c>
      <c r="B81" s="92">
        <v>58</v>
      </c>
      <c r="C81" s="92">
        <v>10066429119</v>
      </c>
      <c r="D81" s="9" t="s">
        <v>109</v>
      </c>
      <c r="E81" s="9" t="s">
        <v>84</v>
      </c>
      <c r="F81" s="93"/>
      <c r="G81" s="9"/>
      <c r="H81" s="9"/>
      <c r="I81" s="92">
        <f t="shared" si="3"/>
        <v>3</v>
      </c>
      <c r="J81" s="93"/>
      <c r="K81" s="93"/>
      <c r="L81" s="93"/>
      <c r="M81" s="9">
        <v>60</v>
      </c>
      <c r="N81" s="9">
        <v>8</v>
      </c>
      <c r="O81" s="93"/>
      <c r="P81" s="93"/>
    </row>
    <row r="82" spans="1:16" s="2" customFormat="1">
      <c r="A82" s="67" t="s">
        <v>38</v>
      </c>
      <c r="B82" s="92">
        <v>56</v>
      </c>
      <c r="C82" s="92">
        <v>10090732467</v>
      </c>
      <c r="D82" s="9" t="s">
        <v>113</v>
      </c>
      <c r="E82" s="9" t="s">
        <v>29</v>
      </c>
      <c r="F82" s="93"/>
      <c r="G82" s="9"/>
      <c r="H82" s="9"/>
      <c r="I82" s="92">
        <f t="shared" si="3"/>
        <v>4</v>
      </c>
      <c r="J82" s="93"/>
      <c r="K82" s="93"/>
      <c r="L82" s="93"/>
      <c r="M82" s="9">
        <v>57</v>
      </c>
      <c r="N82" s="9">
        <v>6</v>
      </c>
      <c r="O82" s="93"/>
      <c r="P82" s="93"/>
    </row>
    <row r="83" spans="1:16" s="2" customFormat="1">
      <c r="A83" s="67" t="s">
        <v>60</v>
      </c>
      <c r="B83" s="92">
        <v>55</v>
      </c>
      <c r="C83" s="92">
        <v>10092625785</v>
      </c>
      <c r="D83" s="9" t="s">
        <v>115</v>
      </c>
      <c r="E83" s="9" t="s">
        <v>68</v>
      </c>
      <c r="F83" s="93"/>
      <c r="G83" s="9"/>
      <c r="H83" s="9"/>
      <c r="I83" s="92">
        <f t="shared" si="3"/>
        <v>5</v>
      </c>
      <c r="J83" s="93"/>
      <c r="K83" s="93"/>
      <c r="L83" s="93"/>
      <c r="M83" s="9">
        <v>55</v>
      </c>
      <c r="N83" s="9">
        <v>5</v>
      </c>
      <c r="O83" s="93"/>
      <c r="P83" s="93"/>
    </row>
    <row r="84" spans="1:16" s="2" customFormat="1">
      <c r="A84" s="67" t="s">
        <v>90</v>
      </c>
      <c r="B84" s="92">
        <v>57</v>
      </c>
      <c r="C84" s="92">
        <v>10047449754</v>
      </c>
      <c r="D84" s="9" t="s">
        <v>119</v>
      </c>
      <c r="E84" s="9" t="s">
        <v>84</v>
      </c>
      <c r="F84" s="93"/>
      <c r="G84" s="9"/>
      <c r="H84" s="9"/>
      <c r="I84" s="92">
        <f t="shared" si="3"/>
        <v>6</v>
      </c>
      <c r="J84" s="93"/>
      <c r="K84" s="93"/>
      <c r="L84" s="93"/>
      <c r="M84" s="9">
        <v>52</v>
      </c>
      <c r="N84" s="9">
        <v>7</v>
      </c>
      <c r="O84" s="93"/>
      <c r="P84" s="93"/>
    </row>
    <row r="85" spans="1:16" s="2" customFormat="1">
      <c r="A85" s="67" t="s">
        <v>93</v>
      </c>
      <c r="B85" s="92">
        <v>52</v>
      </c>
      <c r="C85" s="92">
        <v>10112435714</v>
      </c>
      <c r="D85" s="9" t="s">
        <v>111</v>
      </c>
      <c r="E85" s="9" t="s">
        <v>68</v>
      </c>
      <c r="F85" s="93"/>
      <c r="G85" s="9"/>
      <c r="H85" s="9"/>
      <c r="I85" s="92">
        <f t="shared" si="3"/>
        <v>7</v>
      </c>
      <c r="J85" s="93"/>
      <c r="K85" s="93"/>
      <c r="L85" s="93"/>
      <c r="M85" s="9">
        <v>59</v>
      </c>
      <c r="N85" s="9">
        <v>2</v>
      </c>
      <c r="O85" s="93"/>
      <c r="P85" s="93"/>
    </row>
    <row r="86" spans="1:16" s="2" customFormat="1">
      <c r="A86" s="67" t="s">
        <v>96</v>
      </c>
      <c r="B86" s="92">
        <v>60</v>
      </c>
      <c r="C86" s="92">
        <v>10090352753</v>
      </c>
      <c r="D86" s="9" t="s">
        <v>123</v>
      </c>
      <c r="E86" s="9" t="s">
        <v>47</v>
      </c>
      <c r="F86" s="93"/>
      <c r="G86" s="9"/>
      <c r="H86" s="9"/>
      <c r="I86" s="92">
        <f t="shared" si="3"/>
        <v>8</v>
      </c>
      <c r="J86" s="93"/>
      <c r="K86" s="93"/>
      <c r="L86" s="93"/>
      <c r="M86" s="9">
        <v>54</v>
      </c>
      <c r="N86" s="9">
        <v>10</v>
      </c>
      <c r="O86" s="93"/>
      <c r="P86" s="93"/>
    </row>
    <row r="87" spans="1:16" s="2" customFormat="1">
      <c r="A87" s="67" t="s">
        <v>99</v>
      </c>
      <c r="B87" s="92">
        <v>51</v>
      </c>
      <c r="C87" s="92">
        <v>10093144939</v>
      </c>
      <c r="D87" s="9" t="s">
        <v>133</v>
      </c>
      <c r="E87" s="9" t="s">
        <v>134</v>
      </c>
      <c r="F87" s="93"/>
      <c r="G87" s="9"/>
      <c r="H87" s="9"/>
      <c r="I87" s="92">
        <f t="shared" si="3"/>
        <v>9</v>
      </c>
      <c r="J87" s="93"/>
      <c r="K87" s="93"/>
      <c r="L87" s="93"/>
      <c r="M87" s="9">
        <v>53</v>
      </c>
      <c r="N87" s="9">
        <v>1</v>
      </c>
      <c r="O87" s="93"/>
      <c r="P87" s="93"/>
    </row>
    <row r="88" spans="1:16" s="2" customFormat="1">
      <c r="A88" s="67" t="s">
        <v>102</v>
      </c>
      <c r="B88" s="92">
        <v>54</v>
      </c>
      <c r="C88" s="92">
        <v>10104973885</v>
      </c>
      <c r="D88" s="9" t="s">
        <v>136</v>
      </c>
      <c r="E88" s="9" t="s">
        <v>68</v>
      </c>
      <c r="F88" s="93"/>
      <c r="G88" s="9"/>
      <c r="H88" s="9"/>
      <c r="I88" s="92">
        <f t="shared" si="3"/>
        <v>10</v>
      </c>
      <c r="J88" s="93"/>
      <c r="K88" s="93"/>
      <c r="L88" s="93"/>
      <c r="M88" s="9">
        <v>56</v>
      </c>
      <c r="N88" s="9">
        <v>4</v>
      </c>
      <c r="O88" s="93"/>
      <c r="P88" s="93"/>
    </row>
    <row r="89" spans="1:16">
      <c r="A89" s="9"/>
      <c r="B89" s="9"/>
      <c r="C89" s="9"/>
      <c r="D89" s="74" t="s">
        <v>390</v>
      </c>
      <c r="E89" s="82" t="s">
        <v>391</v>
      </c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</row>
    <row r="90" spans="1:16">
      <c r="A90" s="9"/>
      <c r="B90" s="9"/>
      <c r="C90" s="9"/>
      <c r="D90" s="9"/>
      <c r="E90" s="9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</row>
    <row r="91" spans="1:16">
      <c r="A91" s="177" t="s">
        <v>63</v>
      </c>
      <c r="B91" s="177"/>
      <c r="C91" s="177"/>
      <c r="D91" s="177"/>
      <c r="E91" s="177"/>
      <c r="F91" s="93"/>
      <c r="G91" s="93"/>
      <c r="H91" s="93"/>
      <c r="I91" s="93"/>
      <c r="J91" s="93"/>
      <c r="K91" s="93"/>
      <c r="L91" s="93"/>
      <c r="M91" s="93"/>
      <c r="N91" s="93"/>
      <c r="O91" s="93"/>
      <c r="P91" s="93"/>
    </row>
    <row r="92" spans="1:16" s="2" customFormat="1" ht="26.25">
      <c r="A92" s="72" t="s">
        <v>42</v>
      </c>
      <c r="B92" s="68" t="s">
        <v>11</v>
      </c>
      <c r="C92" s="68" t="s">
        <v>12</v>
      </c>
      <c r="D92" s="68" t="s">
        <v>13</v>
      </c>
      <c r="E92" s="68" t="s">
        <v>14</v>
      </c>
      <c r="F92" s="93"/>
      <c r="G92" s="18" t="s">
        <v>365</v>
      </c>
      <c r="H92" s="18" t="s">
        <v>366</v>
      </c>
      <c r="I92" s="18" t="s">
        <v>367</v>
      </c>
      <c r="J92" s="93"/>
      <c r="K92" s="93"/>
      <c r="L92" s="93"/>
      <c r="M92" s="93"/>
      <c r="N92" s="93"/>
      <c r="O92" s="18" t="s">
        <v>11</v>
      </c>
      <c r="P92" s="18" t="s">
        <v>367</v>
      </c>
    </row>
    <row r="93" spans="1:16" s="2" customFormat="1">
      <c r="A93" s="67" t="s">
        <v>25</v>
      </c>
      <c r="B93" s="92">
        <v>14</v>
      </c>
      <c r="C93" s="92">
        <v>10047400749</v>
      </c>
      <c r="D93" s="66" t="s">
        <v>64</v>
      </c>
      <c r="E93" s="66" t="s">
        <v>44</v>
      </c>
      <c r="F93" s="93"/>
      <c r="G93" s="9"/>
      <c r="H93" s="9"/>
      <c r="I93" s="92">
        <f t="shared" ref="I93:I102" si="4">IFERROR(VLOOKUP(B93,O:P,2,0),"")</f>
        <v>1</v>
      </c>
      <c r="J93" s="93"/>
      <c r="K93" s="93"/>
      <c r="L93" s="93"/>
      <c r="M93" s="93"/>
      <c r="N93" s="93"/>
      <c r="O93" s="9">
        <v>14</v>
      </c>
      <c r="P93" s="9">
        <v>1</v>
      </c>
    </row>
    <row r="94" spans="1:16" s="2" customFormat="1">
      <c r="A94" s="67" t="s">
        <v>31</v>
      </c>
      <c r="B94" s="92">
        <v>7</v>
      </c>
      <c r="C94" s="92">
        <v>10047334667</v>
      </c>
      <c r="D94" s="9" t="s">
        <v>83</v>
      </c>
      <c r="E94" s="9" t="s">
        <v>84</v>
      </c>
      <c r="F94" s="93"/>
      <c r="G94" s="9"/>
      <c r="H94" s="9"/>
      <c r="I94" s="92">
        <f t="shared" si="4"/>
        <v>2</v>
      </c>
      <c r="J94" s="93"/>
      <c r="K94" s="93"/>
      <c r="L94" s="93"/>
      <c r="M94" s="93"/>
      <c r="N94" s="93"/>
      <c r="O94" s="9">
        <v>7</v>
      </c>
      <c r="P94" s="9">
        <v>2</v>
      </c>
    </row>
    <row r="95" spans="1:16" s="2" customFormat="1">
      <c r="A95" s="67" t="s">
        <v>35</v>
      </c>
      <c r="B95" s="92">
        <v>10</v>
      </c>
      <c r="C95" s="92">
        <v>10047388726</v>
      </c>
      <c r="D95" s="9" t="s">
        <v>74</v>
      </c>
      <c r="E95" s="9" t="s">
        <v>47</v>
      </c>
      <c r="F95" s="93"/>
      <c r="G95" s="9"/>
      <c r="H95" s="9"/>
      <c r="I95" s="92">
        <f t="shared" si="4"/>
        <v>3</v>
      </c>
      <c r="J95" s="93"/>
      <c r="K95" s="93"/>
      <c r="L95" s="93"/>
      <c r="M95" s="93"/>
      <c r="N95" s="93"/>
      <c r="O95" s="9">
        <v>10</v>
      </c>
      <c r="P95" s="9">
        <v>3</v>
      </c>
    </row>
    <row r="96" spans="1:16" s="2" customFormat="1">
      <c r="A96" s="67" t="s">
        <v>38</v>
      </c>
      <c r="B96" s="92">
        <v>9</v>
      </c>
      <c r="C96" s="92">
        <v>10047310217</v>
      </c>
      <c r="D96" s="9" t="s">
        <v>103</v>
      </c>
      <c r="E96" s="9" t="s">
        <v>47</v>
      </c>
      <c r="F96" s="93"/>
      <c r="G96" s="9"/>
      <c r="H96" s="9"/>
      <c r="I96" s="92">
        <f t="shared" si="4"/>
        <v>4</v>
      </c>
      <c r="J96" s="93"/>
      <c r="K96" s="93"/>
      <c r="L96" s="93"/>
      <c r="M96" s="93"/>
      <c r="N96" s="93"/>
      <c r="O96" s="9">
        <v>9</v>
      </c>
      <c r="P96" s="9">
        <v>4</v>
      </c>
    </row>
    <row r="97" spans="1:16" s="2" customFormat="1">
      <c r="A97" s="67" t="s">
        <v>60</v>
      </c>
      <c r="B97" s="92">
        <v>8</v>
      </c>
      <c r="C97" s="92">
        <v>10090877664</v>
      </c>
      <c r="D97" s="9" t="s">
        <v>97</v>
      </c>
      <c r="E97" s="9" t="s">
        <v>84</v>
      </c>
      <c r="F97" s="93"/>
      <c r="G97" s="9"/>
      <c r="H97" s="9"/>
      <c r="I97" s="92">
        <f t="shared" si="4"/>
        <v>5</v>
      </c>
      <c r="J97" s="93"/>
      <c r="K97" s="93"/>
      <c r="L97" s="93"/>
      <c r="M97" s="93"/>
      <c r="N97" s="93"/>
      <c r="O97" s="9">
        <v>8</v>
      </c>
      <c r="P97" s="9">
        <v>5</v>
      </c>
    </row>
    <row r="98" spans="1:16" s="2" customFormat="1">
      <c r="A98" s="67" t="s">
        <v>90</v>
      </c>
      <c r="B98" s="92">
        <v>6</v>
      </c>
      <c r="C98" s="92">
        <v>10094164853</v>
      </c>
      <c r="D98" s="9" t="s">
        <v>67</v>
      </c>
      <c r="E98" s="9" t="s">
        <v>68</v>
      </c>
      <c r="F98" s="93"/>
      <c r="G98" s="9"/>
      <c r="H98" s="9"/>
      <c r="I98" s="92">
        <f t="shared" si="4"/>
        <v>6</v>
      </c>
      <c r="J98" s="93"/>
      <c r="K98" s="93"/>
      <c r="L98" s="93"/>
      <c r="M98" s="93"/>
      <c r="N98" s="93"/>
      <c r="O98" s="9">
        <v>6</v>
      </c>
      <c r="P98" s="9">
        <v>6</v>
      </c>
    </row>
    <row r="99" spans="1:16" s="2" customFormat="1">
      <c r="A99" s="67" t="s">
        <v>93</v>
      </c>
      <c r="B99" s="92">
        <v>5</v>
      </c>
      <c r="C99" s="92">
        <v>10047078326</v>
      </c>
      <c r="D99" s="9" t="s">
        <v>72</v>
      </c>
      <c r="E99" s="9" t="s">
        <v>52</v>
      </c>
      <c r="F99" s="93"/>
      <c r="G99" s="9"/>
      <c r="H99" s="9"/>
      <c r="I99" s="92">
        <f t="shared" si="4"/>
        <v>7</v>
      </c>
      <c r="J99" s="93"/>
      <c r="K99" s="93"/>
      <c r="L99" s="93"/>
      <c r="M99" s="93"/>
      <c r="N99" s="93"/>
      <c r="O99" s="9">
        <v>5</v>
      </c>
      <c r="P99" s="9">
        <v>7</v>
      </c>
    </row>
    <row r="100" spans="1:16" s="2" customFormat="1">
      <c r="A100" s="67" t="s">
        <v>96</v>
      </c>
      <c r="B100" s="92">
        <v>12</v>
      </c>
      <c r="C100" s="92">
        <v>10093317216</v>
      </c>
      <c r="D100" s="66" t="s">
        <v>100</v>
      </c>
      <c r="E100" s="66" t="s">
        <v>44</v>
      </c>
      <c r="F100" s="93"/>
      <c r="G100" s="9"/>
      <c r="H100" s="9"/>
      <c r="I100" s="92">
        <f t="shared" si="4"/>
        <v>8</v>
      </c>
      <c r="J100" s="93"/>
      <c r="K100" s="93"/>
      <c r="L100" s="93"/>
      <c r="M100" s="93"/>
      <c r="N100" s="93"/>
      <c r="O100" s="9">
        <v>12</v>
      </c>
      <c r="P100" s="9">
        <v>8</v>
      </c>
    </row>
    <row r="101" spans="1:16" s="2" customFormat="1">
      <c r="A101" s="67" t="s">
        <v>99</v>
      </c>
      <c r="B101" s="92">
        <v>11</v>
      </c>
      <c r="C101" s="92">
        <v>10097989784</v>
      </c>
      <c r="D101" s="9" t="s">
        <v>392</v>
      </c>
      <c r="E101" s="9" t="s">
        <v>47</v>
      </c>
      <c r="F101" s="93"/>
      <c r="G101" s="9"/>
      <c r="H101" s="9"/>
      <c r="I101" s="92">
        <f t="shared" si="4"/>
        <v>9</v>
      </c>
      <c r="J101" s="93"/>
      <c r="K101" s="93"/>
      <c r="L101" s="93"/>
      <c r="M101" s="93"/>
      <c r="N101" s="93"/>
      <c r="O101" s="9">
        <v>11</v>
      </c>
      <c r="P101" s="9">
        <v>9</v>
      </c>
    </row>
    <row r="102" spans="1:16" s="2" customFormat="1">
      <c r="A102" s="67" t="s">
        <v>102</v>
      </c>
      <c r="B102" s="92">
        <v>3</v>
      </c>
      <c r="C102" s="92">
        <v>10092948212</v>
      </c>
      <c r="D102" s="9" t="s">
        <v>80</v>
      </c>
      <c r="E102" s="9" t="s">
        <v>81</v>
      </c>
      <c r="F102" s="93"/>
      <c r="G102" s="9"/>
      <c r="H102" s="9"/>
      <c r="I102" s="92">
        <f t="shared" si="4"/>
        <v>10</v>
      </c>
      <c r="J102" s="93"/>
      <c r="K102" s="93"/>
      <c r="L102" s="93"/>
      <c r="M102" s="93"/>
      <c r="N102" s="93"/>
      <c r="O102" s="9">
        <v>3</v>
      </c>
      <c r="P102" s="9">
        <v>10</v>
      </c>
    </row>
    <row r="103" spans="1:16">
      <c r="A103" s="9"/>
      <c r="B103" s="9"/>
      <c r="C103" s="9"/>
      <c r="D103" s="74" t="s">
        <v>393</v>
      </c>
      <c r="E103" s="82" t="s">
        <v>394</v>
      </c>
      <c r="F103" s="93"/>
      <c r="G103" s="93"/>
      <c r="H103" s="93"/>
      <c r="I103" s="93"/>
      <c r="J103" s="93"/>
      <c r="K103" s="93"/>
      <c r="L103" s="93"/>
      <c r="M103" s="93"/>
      <c r="N103" s="93"/>
      <c r="O103" s="93"/>
      <c r="P103" s="93"/>
    </row>
    <row r="104" spans="1:16">
      <c r="A104" s="9"/>
      <c r="B104" s="9"/>
      <c r="C104" s="9"/>
      <c r="D104" s="9"/>
      <c r="E104" s="9"/>
      <c r="F104" s="93"/>
      <c r="G104" s="93"/>
      <c r="H104" s="93"/>
      <c r="I104" s="93"/>
      <c r="J104" s="93"/>
      <c r="K104" s="93"/>
      <c r="L104" s="93"/>
      <c r="M104" s="93"/>
      <c r="N104" s="93"/>
      <c r="O104" s="93"/>
      <c r="P104" s="93"/>
    </row>
    <row r="105" spans="1:16">
      <c r="A105" s="177" t="s">
        <v>140</v>
      </c>
      <c r="B105" s="177"/>
      <c r="C105" s="177"/>
      <c r="D105" s="177"/>
      <c r="E105" s="177"/>
      <c r="F105" s="93"/>
      <c r="G105" s="93"/>
      <c r="H105" s="93"/>
      <c r="I105" s="93"/>
      <c r="J105" s="93"/>
      <c r="K105" s="93"/>
      <c r="L105" s="93"/>
      <c r="M105" s="93"/>
      <c r="N105" s="93"/>
      <c r="O105" s="93"/>
      <c r="P105" s="93"/>
    </row>
    <row r="106" spans="1:16" s="2" customFormat="1" ht="26.25">
      <c r="A106" s="72" t="s">
        <v>42</v>
      </c>
      <c r="B106" s="68" t="s">
        <v>11</v>
      </c>
      <c r="C106" s="68" t="s">
        <v>12</v>
      </c>
      <c r="D106" s="68" t="s">
        <v>13</v>
      </c>
      <c r="E106" s="68" t="s">
        <v>14</v>
      </c>
      <c r="F106" s="93"/>
      <c r="G106" s="18" t="s">
        <v>365</v>
      </c>
      <c r="H106" s="18" t="s">
        <v>366</v>
      </c>
      <c r="I106" s="18" t="s">
        <v>367</v>
      </c>
      <c r="J106" s="93"/>
      <c r="K106" s="93"/>
      <c r="L106" s="93"/>
      <c r="M106" s="93"/>
      <c r="N106" s="93"/>
      <c r="O106" s="18" t="s">
        <v>11</v>
      </c>
      <c r="P106" s="18" t="s">
        <v>367</v>
      </c>
    </row>
    <row r="107" spans="1:16" s="2" customFormat="1">
      <c r="A107" s="67" t="s">
        <v>25</v>
      </c>
      <c r="B107" s="92">
        <v>71</v>
      </c>
      <c r="C107" s="92">
        <v>10047400547</v>
      </c>
      <c r="D107" s="66" t="s">
        <v>147</v>
      </c>
      <c r="E107" s="66" t="s">
        <v>44</v>
      </c>
      <c r="F107" s="70"/>
      <c r="G107" s="65"/>
      <c r="H107" s="9"/>
      <c r="I107" s="92">
        <f t="shared" ref="I107:I132" si="5">IFERROR(VLOOKUP(B107,O:P,2,0),"")</f>
        <v>1</v>
      </c>
      <c r="J107" s="93"/>
      <c r="K107" s="93"/>
      <c r="L107" s="93"/>
      <c r="M107" s="93"/>
      <c r="N107" s="93"/>
      <c r="O107" s="9">
        <v>73</v>
      </c>
      <c r="P107" s="9">
        <v>19</v>
      </c>
    </row>
    <row r="108" spans="1:16" s="2" customFormat="1">
      <c r="A108" s="67" t="s">
        <v>31</v>
      </c>
      <c r="B108" s="92">
        <v>62</v>
      </c>
      <c r="C108" s="92">
        <v>10059931735</v>
      </c>
      <c r="D108" s="9" t="s">
        <v>178</v>
      </c>
      <c r="E108" s="9" t="s">
        <v>68</v>
      </c>
      <c r="F108" s="69"/>
      <c r="G108" s="65"/>
      <c r="H108" s="9"/>
      <c r="I108" s="92">
        <f t="shared" si="5"/>
        <v>2</v>
      </c>
      <c r="J108" s="93"/>
      <c r="K108" s="93"/>
      <c r="L108" s="93"/>
      <c r="M108" s="93"/>
      <c r="N108" s="93"/>
      <c r="O108" s="9">
        <v>69</v>
      </c>
      <c r="P108" s="9">
        <v>11</v>
      </c>
    </row>
    <row r="109" spans="1:16" s="2" customFormat="1">
      <c r="A109" s="67" t="s">
        <v>35</v>
      </c>
      <c r="B109" s="92">
        <v>57</v>
      </c>
      <c r="C109" s="92">
        <v>10047235647</v>
      </c>
      <c r="D109" s="9" t="s">
        <v>175</v>
      </c>
      <c r="E109" s="9" t="s">
        <v>68</v>
      </c>
      <c r="F109" s="69"/>
      <c r="G109" s="65"/>
      <c r="H109" s="9"/>
      <c r="I109" s="92">
        <f t="shared" si="5"/>
        <v>3</v>
      </c>
      <c r="J109" s="93"/>
      <c r="K109" s="93"/>
      <c r="L109" s="93"/>
      <c r="M109" s="93"/>
      <c r="N109" s="93"/>
      <c r="O109" s="9">
        <v>51</v>
      </c>
      <c r="P109" s="9">
        <v>6</v>
      </c>
    </row>
    <row r="110" spans="1:16" s="2" customFormat="1">
      <c r="A110" s="67" t="s">
        <v>38</v>
      </c>
      <c r="B110" s="92">
        <v>78</v>
      </c>
      <c r="C110" s="92">
        <v>10046480562</v>
      </c>
      <c r="D110" s="66" t="s">
        <v>156</v>
      </c>
      <c r="E110" s="66" t="s">
        <v>44</v>
      </c>
      <c r="F110" s="70"/>
      <c r="G110" s="65"/>
      <c r="H110" s="9"/>
      <c r="I110" s="92">
        <f t="shared" si="5"/>
        <v>4</v>
      </c>
      <c r="J110" s="93"/>
      <c r="K110" s="93"/>
      <c r="L110" s="93"/>
      <c r="M110" s="93"/>
      <c r="N110" s="93"/>
      <c r="O110" s="9"/>
      <c r="P110" s="9">
        <v>26</v>
      </c>
    </row>
    <row r="111" spans="1:16" s="2" customFormat="1">
      <c r="A111" s="67" t="s">
        <v>60</v>
      </c>
      <c r="B111" s="92">
        <v>52</v>
      </c>
      <c r="C111" s="92">
        <v>10047248377</v>
      </c>
      <c r="D111" s="9" t="s">
        <v>170</v>
      </c>
      <c r="E111" s="9" t="s">
        <v>20</v>
      </c>
      <c r="F111" s="69"/>
      <c r="G111" s="65"/>
      <c r="H111" s="9"/>
      <c r="I111" s="92">
        <f t="shared" si="5"/>
        <v>5</v>
      </c>
      <c r="J111" s="93"/>
      <c r="K111" s="93"/>
      <c r="L111" s="93"/>
      <c r="M111" s="93"/>
      <c r="N111" s="93"/>
      <c r="O111" s="9">
        <v>62</v>
      </c>
      <c r="P111" s="9">
        <v>2</v>
      </c>
    </row>
    <row r="112" spans="1:16" s="2" customFormat="1">
      <c r="A112" s="67" t="s">
        <v>90</v>
      </c>
      <c r="B112" s="92">
        <v>51</v>
      </c>
      <c r="C112" s="92">
        <v>10047431263</v>
      </c>
      <c r="D112" s="9" t="s">
        <v>141</v>
      </c>
      <c r="E112" s="9" t="s">
        <v>20</v>
      </c>
      <c r="F112" s="69"/>
      <c r="G112" s="65"/>
      <c r="H112" s="9"/>
      <c r="I112" s="92">
        <f t="shared" si="5"/>
        <v>6</v>
      </c>
      <c r="J112" s="93"/>
      <c r="K112" s="93"/>
      <c r="L112" s="93"/>
      <c r="M112" s="93"/>
      <c r="N112" s="93"/>
      <c r="O112" s="9">
        <v>71</v>
      </c>
      <c r="P112" s="9">
        <v>1</v>
      </c>
    </row>
    <row r="113" spans="1:16" s="2" customFormat="1">
      <c r="A113" s="67" t="s">
        <v>93</v>
      </c>
      <c r="B113" s="92">
        <v>65</v>
      </c>
      <c r="C113" s="92">
        <v>10084848106</v>
      </c>
      <c r="D113" s="9" t="s">
        <v>162</v>
      </c>
      <c r="E113" s="9" t="s">
        <v>163</v>
      </c>
      <c r="F113" s="70"/>
      <c r="G113" s="65"/>
      <c r="H113" s="9"/>
      <c r="I113" s="92">
        <f t="shared" si="5"/>
        <v>7</v>
      </c>
      <c r="J113" s="93"/>
      <c r="K113" s="93"/>
      <c r="L113" s="93"/>
      <c r="M113" s="93"/>
      <c r="N113" s="93"/>
      <c r="O113" s="9">
        <v>66</v>
      </c>
      <c r="P113" s="9">
        <v>14</v>
      </c>
    </row>
    <row r="114" spans="1:16" s="2" customFormat="1">
      <c r="A114" s="67" t="s">
        <v>96</v>
      </c>
      <c r="B114" s="92">
        <v>67</v>
      </c>
      <c r="C114" s="92">
        <v>10082677326</v>
      </c>
      <c r="D114" s="9" t="s">
        <v>395</v>
      </c>
      <c r="E114" s="9" t="s">
        <v>163</v>
      </c>
      <c r="F114" s="70"/>
      <c r="G114" s="65"/>
      <c r="H114" s="9"/>
      <c r="I114" s="92">
        <f t="shared" si="5"/>
        <v>8</v>
      </c>
      <c r="J114" s="93"/>
      <c r="K114" s="93"/>
      <c r="L114" s="93"/>
      <c r="M114" s="93"/>
      <c r="N114" s="93"/>
      <c r="O114" s="9">
        <v>59</v>
      </c>
      <c r="P114" s="9">
        <v>16</v>
      </c>
    </row>
    <row r="115" spans="1:16" s="2" customFormat="1">
      <c r="A115" s="67" t="s">
        <v>99</v>
      </c>
      <c r="B115" s="92">
        <v>61</v>
      </c>
      <c r="C115" s="92">
        <v>10118426775</v>
      </c>
      <c r="D115" s="9" t="s">
        <v>181</v>
      </c>
      <c r="E115" s="9" t="s">
        <v>68</v>
      </c>
      <c r="F115" s="69"/>
      <c r="G115" s="65"/>
      <c r="H115" s="9"/>
      <c r="I115" s="92">
        <f t="shared" si="5"/>
        <v>9</v>
      </c>
      <c r="J115" s="93"/>
      <c r="K115" s="93"/>
      <c r="L115" s="93"/>
      <c r="M115" s="93"/>
      <c r="N115" s="93"/>
      <c r="O115" s="9">
        <v>64</v>
      </c>
      <c r="P115" s="9">
        <v>10</v>
      </c>
    </row>
    <row r="116" spans="1:16" s="2" customFormat="1">
      <c r="A116" s="67" t="s">
        <v>102</v>
      </c>
      <c r="B116" s="92">
        <v>64</v>
      </c>
      <c r="C116" s="92">
        <v>10047318604</v>
      </c>
      <c r="D116" s="9" t="s">
        <v>196</v>
      </c>
      <c r="E116" s="9" t="s">
        <v>163</v>
      </c>
      <c r="F116" s="70"/>
      <c r="G116" s="65"/>
      <c r="H116" s="9"/>
      <c r="I116" s="92">
        <f t="shared" si="5"/>
        <v>10</v>
      </c>
      <c r="J116" s="93"/>
      <c r="K116" s="93"/>
      <c r="L116" s="93"/>
      <c r="M116" s="93"/>
      <c r="N116" s="93"/>
      <c r="O116" s="9">
        <v>55</v>
      </c>
      <c r="P116" s="9">
        <v>13</v>
      </c>
    </row>
    <row r="117" spans="1:16" s="2" customFormat="1">
      <c r="A117" s="67" t="s">
        <v>105</v>
      </c>
      <c r="B117" s="92">
        <v>69</v>
      </c>
      <c r="C117" s="92">
        <v>10047448845</v>
      </c>
      <c r="D117" s="9" t="s">
        <v>396</v>
      </c>
      <c r="E117" s="9" t="s">
        <v>47</v>
      </c>
      <c r="F117" s="70"/>
      <c r="G117" s="65"/>
      <c r="H117" s="9"/>
      <c r="I117" s="92">
        <f t="shared" si="5"/>
        <v>11</v>
      </c>
      <c r="J117" s="93"/>
      <c r="K117" s="93"/>
      <c r="L117" s="93"/>
      <c r="M117" s="93"/>
      <c r="N117" s="93"/>
      <c r="O117" s="9">
        <v>75</v>
      </c>
      <c r="P117" s="9">
        <v>17</v>
      </c>
    </row>
    <row r="118" spans="1:16" s="2" customFormat="1">
      <c r="A118" s="67" t="s">
        <v>174</v>
      </c>
      <c r="B118" s="92">
        <v>72</v>
      </c>
      <c r="C118" s="92">
        <v>10047168454</v>
      </c>
      <c r="D118" s="66" t="s">
        <v>159</v>
      </c>
      <c r="E118" s="66" t="s">
        <v>44</v>
      </c>
      <c r="F118" s="70"/>
      <c r="G118" s="65"/>
      <c r="H118" s="9"/>
      <c r="I118" s="92">
        <f t="shared" si="5"/>
        <v>12</v>
      </c>
      <c r="J118" s="93"/>
      <c r="K118" s="93"/>
      <c r="L118" s="93"/>
      <c r="M118" s="93"/>
      <c r="N118" s="93"/>
      <c r="O118" s="9">
        <v>63</v>
      </c>
      <c r="P118" s="9">
        <v>20</v>
      </c>
    </row>
    <row r="119" spans="1:16" s="2" customFormat="1">
      <c r="A119" s="67" t="s">
        <v>177</v>
      </c>
      <c r="B119" s="92">
        <v>55</v>
      </c>
      <c r="C119" s="92">
        <v>10106744541</v>
      </c>
      <c r="D119" s="9" t="s">
        <v>190</v>
      </c>
      <c r="E119" s="9" t="s">
        <v>20</v>
      </c>
      <c r="F119" s="69"/>
      <c r="G119" s="9"/>
      <c r="H119" s="9"/>
      <c r="I119" s="92">
        <f t="shared" si="5"/>
        <v>13</v>
      </c>
      <c r="J119" s="93"/>
      <c r="K119" s="93"/>
      <c r="L119" s="93"/>
      <c r="M119" s="93"/>
      <c r="N119" s="93"/>
      <c r="O119" s="9">
        <v>78</v>
      </c>
      <c r="P119" s="9">
        <v>4</v>
      </c>
    </row>
    <row r="120" spans="1:16" s="2" customFormat="1">
      <c r="A120" s="67" t="s">
        <v>180</v>
      </c>
      <c r="B120" s="92">
        <v>66</v>
      </c>
      <c r="C120" s="92">
        <v>10047319109</v>
      </c>
      <c r="D120" s="9" t="s">
        <v>397</v>
      </c>
      <c r="E120" s="9" t="s">
        <v>163</v>
      </c>
      <c r="F120" s="40"/>
      <c r="G120" s="9"/>
      <c r="H120" s="9"/>
      <c r="I120" s="92">
        <f t="shared" si="5"/>
        <v>14</v>
      </c>
      <c r="J120" s="93"/>
      <c r="K120" s="93"/>
      <c r="L120" s="93"/>
      <c r="M120" s="93"/>
      <c r="N120" s="93"/>
      <c r="O120" s="9">
        <v>74</v>
      </c>
      <c r="P120" s="9">
        <v>15</v>
      </c>
    </row>
    <row r="121" spans="1:16" s="2" customFormat="1">
      <c r="A121" s="67" t="s">
        <v>183</v>
      </c>
      <c r="B121" s="92">
        <v>74</v>
      </c>
      <c r="C121" s="92">
        <v>10086057875</v>
      </c>
      <c r="D121" s="66" t="s">
        <v>144</v>
      </c>
      <c r="E121" s="66" t="s">
        <v>44</v>
      </c>
      <c r="F121" s="93"/>
      <c r="G121" s="9"/>
      <c r="H121" s="9"/>
      <c r="I121" s="92">
        <f t="shared" si="5"/>
        <v>15</v>
      </c>
      <c r="J121" s="93"/>
      <c r="K121" s="93"/>
      <c r="L121" s="93"/>
      <c r="M121" s="93"/>
      <c r="N121" s="93"/>
      <c r="O121" s="9">
        <v>58</v>
      </c>
      <c r="P121" s="9">
        <v>22</v>
      </c>
    </row>
    <row r="122" spans="1:16" s="2" customFormat="1">
      <c r="A122" s="67" t="s">
        <v>186</v>
      </c>
      <c r="B122" s="92">
        <v>59</v>
      </c>
      <c r="C122" s="92">
        <v>10047329314</v>
      </c>
      <c r="D122" s="9" t="s">
        <v>187</v>
      </c>
      <c r="E122" s="9" t="s">
        <v>68</v>
      </c>
      <c r="F122" s="49"/>
      <c r="G122" s="9"/>
      <c r="H122" s="9"/>
      <c r="I122" s="92">
        <f t="shared" si="5"/>
        <v>16</v>
      </c>
      <c r="J122" s="93"/>
      <c r="K122" s="93"/>
      <c r="L122" s="93"/>
      <c r="M122" s="93"/>
      <c r="N122" s="93"/>
      <c r="O122" s="9">
        <v>67</v>
      </c>
      <c r="P122" s="9">
        <v>8</v>
      </c>
    </row>
    <row r="123" spans="1:16" s="2" customFormat="1">
      <c r="A123" s="67" t="s">
        <v>189</v>
      </c>
      <c r="B123" s="92">
        <v>75</v>
      </c>
      <c r="C123" s="92">
        <v>10093319539</v>
      </c>
      <c r="D123" s="66" t="s">
        <v>172</v>
      </c>
      <c r="E123" s="66" t="s">
        <v>44</v>
      </c>
      <c r="F123" s="93"/>
      <c r="G123" s="9"/>
      <c r="H123" s="9"/>
      <c r="I123" s="92">
        <f t="shared" si="5"/>
        <v>17</v>
      </c>
      <c r="J123" s="93"/>
      <c r="K123" s="93"/>
      <c r="L123" s="93"/>
      <c r="M123" s="93"/>
      <c r="N123" s="93"/>
      <c r="O123" s="9">
        <v>70</v>
      </c>
      <c r="P123" s="9">
        <v>23</v>
      </c>
    </row>
    <row r="124" spans="1:16" s="2" customFormat="1">
      <c r="A124" s="67" t="s">
        <v>192</v>
      </c>
      <c r="B124" s="92">
        <v>76</v>
      </c>
      <c r="C124" s="92">
        <v>10047362050</v>
      </c>
      <c r="D124" s="66" t="s">
        <v>166</v>
      </c>
      <c r="E124" s="66" t="s">
        <v>44</v>
      </c>
      <c r="F124" s="93"/>
      <c r="G124" s="9"/>
      <c r="H124" s="9"/>
      <c r="I124" s="92">
        <f t="shared" si="5"/>
        <v>18</v>
      </c>
      <c r="J124" s="93"/>
      <c r="K124" s="93"/>
      <c r="L124" s="93"/>
      <c r="M124" s="93"/>
      <c r="N124" s="93"/>
      <c r="O124" s="9">
        <v>60</v>
      </c>
      <c r="P124" s="9">
        <v>24</v>
      </c>
    </row>
    <row r="125" spans="1:16" s="2" customFormat="1">
      <c r="A125" s="67" t="s">
        <v>195</v>
      </c>
      <c r="B125" s="92">
        <v>73</v>
      </c>
      <c r="C125" s="92">
        <v>10046409430</v>
      </c>
      <c r="D125" s="66" t="s">
        <v>199</v>
      </c>
      <c r="E125" s="66" t="s">
        <v>44</v>
      </c>
      <c r="F125" s="93"/>
      <c r="G125" s="9"/>
      <c r="H125" s="9"/>
      <c r="I125" s="92">
        <f t="shared" si="5"/>
        <v>19</v>
      </c>
      <c r="J125" s="93"/>
      <c r="K125" s="93"/>
      <c r="L125" s="93"/>
      <c r="M125" s="93"/>
      <c r="N125" s="93"/>
      <c r="O125" s="9">
        <v>77</v>
      </c>
      <c r="P125" s="9">
        <v>21</v>
      </c>
    </row>
    <row r="126" spans="1:16" s="2" customFormat="1">
      <c r="A126" s="67" t="s">
        <v>198</v>
      </c>
      <c r="B126" s="92">
        <v>63</v>
      </c>
      <c r="C126" s="92">
        <v>10047440862</v>
      </c>
      <c r="D126" s="9" t="s">
        <v>202</v>
      </c>
      <c r="E126" s="9" t="s">
        <v>68</v>
      </c>
      <c r="F126" s="49"/>
      <c r="G126" s="9"/>
      <c r="H126" s="9"/>
      <c r="I126" s="92">
        <f t="shared" si="5"/>
        <v>20</v>
      </c>
      <c r="J126" s="93"/>
      <c r="K126" s="93"/>
      <c r="L126" s="93"/>
      <c r="M126" s="93"/>
      <c r="N126" s="93"/>
      <c r="O126" s="9">
        <v>72</v>
      </c>
      <c r="P126" s="9">
        <v>12</v>
      </c>
    </row>
    <row r="127" spans="1:16" s="2" customFormat="1">
      <c r="A127" s="67" t="s">
        <v>201</v>
      </c>
      <c r="B127" s="92">
        <v>77</v>
      </c>
      <c r="C127" s="92">
        <v>10047263434</v>
      </c>
      <c r="D127" s="66" t="s">
        <v>398</v>
      </c>
      <c r="E127" s="66" t="s">
        <v>44</v>
      </c>
      <c r="F127" s="93"/>
      <c r="G127" s="9"/>
      <c r="H127" s="9"/>
      <c r="I127" s="92">
        <f t="shared" si="5"/>
        <v>21</v>
      </c>
      <c r="J127" s="93"/>
      <c r="K127" s="93"/>
      <c r="L127" s="93"/>
      <c r="M127" s="93"/>
      <c r="N127" s="93"/>
      <c r="O127" s="9">
        <v>56</v>
      </c>
      <c r="P127" s="9">
        <v>25</v>
      </c>
    </row>
    <row r="128" spans="1:16" s="2" customFormat="1">
      <c r="A128" s="67" t="s">
        <v>204</v>
      </c>
      <c r="B128" s="92">
        <v>58</v>
      </c>
      <c r="C128" s="92">
        <v>10047287783</v>
      </c>
      <c r="D128" s="9" t="s">
        <v>184</v>
      </c>
      <c r="E128" s="9" t="s">
        <v>68</v>
      </c>
      <c r="F128" s="49"/>
      <c r="G128" s="9"/>
      <c r="H128" s="9"/>
      <c r="I128" s="92">
        <f t="shared" si="5"/>
        <v>22</v>
      </c>
      <c r="J128" s="93"/>
      <c r="K128" s="93"/>
      <c r="L128" s="93"/>
      <c r="M128" s="93"/>
      <c r="N128" s="93"/>
      <c r="O128" s="9">
        <v>65</v>
      </c>
      <c r="P128" s="9">
        <v>7</v>
      </c>
    </row>
    <row r="129" spans="1:18" s="2" customFormat="1">
      <c r="A129" s="67" t="s">
        <v>264</v>
      </c>
      <c r="B129" s="92">
        <v>70</v>
      </c>
      <c r="C129" s="92">
        <v>10047443589</v>
      </c>
      <c r="D129" s="66" t="s">
        <v>153</v>
      </c>
      <c r="E129" s="66" t="s">
        <v>44</v>
      </c>
      <c r="F129" s="93"/>
      <c r="G129" s="9"/>
      <c r="H129" s="9"/>
      <c r="I129" s="92">
        <f t="shared" si="5"/>
        <v>23</v>
      </c>
      <c r="J129" s="93"/>
      <c r="K129" s="93"/>
      <c r="L129" s="93"/>
      <c r="M129" s="93"/>
      <c r="N129" s="93"/>
      <c r="O129" s="9">
        <v>76</v>
      </c>
      <c r="P129" s="9">
        <v>18</v>
      </c>
      <c r="Q129" s="93"/>
      <c r="R129" s="93"/>
    </row>
    <row r="130" spans="1:18" s="2" customFormat="1">
      <c r="A130" s="67" t="s">
        <v>267</v>
      </c>
      <c r="B130" s="92">
        <v>60</v>
      </c>
      <c r="C130" s="92">
        <v>10047364979</v>
      </c>
      <c r="D130" s="9" t="s">
        <v>168</v>
      </c>
      <c r="E130" s="9" t="s">
        <v>68</v>
      </c>
      <c r="F130" s="49"/>
      <c r="G130" s="9"/>
      <c r="H130" s="9"/>
      <c r="I130" s="92">
        <f t="shared" si="5"/>
        <v>24</v>
      </c>
      <c r="J130" s="93"/>
      <c r="K130" s="93"/>
      <c r="L130" s="93"/>
      <c r="M130" s="93"/>
      <c r="N130" s="93"/>
      <c r="O130" s="9">
        <v>61</v>
      </c>
      <c r="P130" s="9">
        <v>9</v>
      </c>
      <c r="Q130" s="93"/>
      <c r="R130" s="93"/>
    </row>
    <row r="131" spans="1:18" s="2" customFormat="1">
      <c r="A131" s="67" t="s">
        <v>270</v>
      </c>
      <c r="B131" s="92">
        <v>56</v>
      </c>
      <c r="C131" s="92">
        <v>10047201392</v>
      </c>
      <c r="D131" s="9" t="s">
        <v>150</v>
      </c>
      <c r="E131" s="9" t="s">
        <v>68</v>
      </c>
      <c r="F131" s="49"/>
      <c r="G131" s="9"/>
      <c r="H131" s="9"/>
      <c r="I131" s="92">
        <f t="shared" si="5"/>
        <v>25</v>
      </c>
      <c r="J131" s="93"/>
      <c r="K131" s="93"/>
      <c r="L131" s="93"/>
      <c r="M131" s="93"/>
      <c r="N131" s="93"/>
      <c r="O131" s="9">
        <v>52</v>
      </c>
      <c r="P131" s="9">
        <v>5</v>
      </c>
      <c r="Q131" s="93"/>
      <c r="R131" s="93"/>
    </row>
    <row r="132" spans="1:18" s="2" customFormat="1">
      <c r="A132" s="67" t="s">
        <v>385</v>
      </c>
      <c r="B132" s="92">
        <v>53</v>
      </c>
      <c r="C132" s="92">
        <v>10048001139</v>
      </c>
      <c r="D132" s="9" t="s">
        <v>193</v>
      </c>
      <c r="E132" s="9" t="s">
        <v>20</v>
      </c>
      <c r="F132" s="49"/>
      <c r="G132" s="9"/>
      <c r="H132" s="9"/>
      <c r="I132" s="92" t="str">
        <f t="shared" si="5"/>
        <v/>
      </c>
      <c r="J132" s="93"/>
      <c r="K132" s="93"/>
      <c r="L132" s="93"/>
      <c r="M132" s="93"/>
      <c r="N132" s="93"/>
      <c r="O132" s="9">
        <v>57</v>
      </c>
      <c r="P132" s="9">
        <v>3</v>
      </c>
      <c r="Q132" s="93"/>
      <c r="R132" s="93"/>
    </row>
    <row r="133" spans="1:18">
      <c r="A133" s="93"/>
      <c r="B133" s="93"/>
      <c r="C133" s="93"/>
      <c r="D133" s="74" t="s">
        <v>399</v>
      </c>
      <c r="E133" s="73" t="s">
        <v>400</v>
      </c>
      <c r="F133" s="93"/>
      <c r="G133" s="93"/>
      <c r="H133" s="93"/>
      <c r="I133" s="93"/>
      <c r="J133" s="93"/>
      <c r="K133" s="93"/>
      <c r="L133" s="93"/>
      <c r="M133" s="93"/>
      <c r="N133" s="93"/>
      <c r="O133" s="93"/>
      <c r="P133" s="93"/>
      <c r="Q133" s="93"/>
      <c r="R133" s="93"/>
    </row>
    <row r="135" spans="1:18">
      <c r="A135" s="175" t="s">
        <v>41</v>
      </c>
      <c r="B135" s="175"/>
      <c r="C135" s="175"/>
      <c r="D135" s="175"/>
      <c r="E135" s="175"/>
      <c r="F135" s="93"/>
      <c r="G135" s="93"/>
      <c r="H135" s="93"/>
      <c r="I135" s="93"/>
      <c r="J135" s="93"/>
      <c r="K135" s="93"/>
      <c r="L135" s="93"/>
      <c r="M135" s="93"/>
      <c r="N135" s="93"/>
      <c r="O135" s="93"/>
      <c r="P135" s="93"/>
      <c r="Q135" s="93"/>
      <c r="R135" s="93"/>
    </row>
    <row r="136" spans="1:18" s="2" customFormat="1" ht="26.25">
      <c r="A136" s="17" t="s">
        <v>42</v>
      </c>
      <c r="B136" s="18" t="s">
        <v>11</v>
      </c>
      <c r="C136" s="18" t="s">
        <v>12</v>
      </c>
      <c r="D136" s="18" t="s">
        <v>13</v>
      </c>
      <c r="E136" s="18" t="s">
        <v>14</v>
      </c>
      <c r="F136" s="93"/>
      <c r="G136" s="18" t="s">
        <v>365</v>
      </c>
      <c r="H136" s="18" t="s">
        <v>366</v>
      </c>
      <c r="I136" s="18" t="s">
        <v>367</v>
      </c>
      <c r="J136" s="93"/>
      <c r="K136" s="93"/>
      <c r="L136" s="93"/>
      <c r="M136" s="93"/>
      <c r="N136" s="93"/>
      <c r="O136" s="93"/>
      <c r="P136" s="93"/>
      <c r="Q136" s="18" t="s">
        <v>11</v>
      </c>
      <c r="R136" s="18" t="s">
        <v>367</v>
      </c>
    </row>
    <row r="137" spans="1:18" s="2" customFormat="1">
      <c r="A137" s="24" t="s">
        <v>25</v>
      </c>
      <c r="B137" s="92">
        <v>36</v>
      </c>
      <c r="C137" s="92">
        <v>10047282935</v>
      </c>
      <c r="D137" s="66" t="s">
        <v>43</v>
      </c>
      <c r="E137" s="66" t="s">
        <v>44</v>
      </c>
      <c r="F137" s="92" t="s">
        <v>401</v>
      </c>
      <c r="G137" s="9"/>
      <c r="H137" s="9"/>
      <c r="I137" s="92">
        <f t="shared" ref="I137:I143" si="6">IFERROR(VLOOKUP(B137,Q:R,2,0),"")</f>
        <v>3</v>
      </c>
      <c r="J137" s="93"/>
      <c r="K137" s="93"/>
      <c r="L137" s="93"/>
      <c r="M137" s="93"/>
      <c r="N137" s="93"/>
      <c r="O137" s="93"/>
      <c r="P137" s="93"/>
      <c r="Q137" s="9">
        <v>32</v>
      </c>
      <c r="R137" s="9">
        <v>7</v>
      </c>
    </row>
    <row r="138" spans="1:18" s="2" customFormat="1">
      <c r="A138" s="24" t="s">
        <v>31</v>
      </c>
      <c r="B138" s="92">
        <v>34</v>
      </c>
      <c r="C138" s="92">
        <v>10047309914</v>
      </c>
      <c r="D138" s="9" t="s">
        <v>46</v>
      </c>
      <c r="E138" s="9" t="s">
        <v>47</v>
      </c>
      <c r="F138" s="92" t="s">
        <v>401</v>
      </c>
      <c r="G138" s="9"/>
      <c r="H138" s="9"/>
      <c r="I138" s="92">
        <f t="shared" si="6"/>
        <v>4</v>
      </c>
      <c r="J138" s="93"/>
      <c r="K138" s="93"/>
      <c r="L138" s="93"/>
      <c r="M138" s="93"/>
      <c r="N138" s="93"/>
      <c r="O138" s="93"/>
      <c r="P138" s="93"/>
      <c r="Q138" s="9">
        <v>31</v>
      </c>
      <c r="R138" s="9">
        <v>5</v>
      </c>
    </row>
    <row r="139" spans="1:18" s="2" customFormat="1">
      <c r="A139" s="24" t="s">
        <v>35</v>
      </c>
      <c r="B139" s="92">
        <v>31</v>
      </c>
      <c r="C139" s="92">
        <v>10047448643</v>
      </c>
      <c r="D139" s="9" t="s">
        <v>51</v>
      </c>
      <c r="E139" s="9" t="s">
        <v>52</v>
      </c>
      <c r="F139" s="92" t="s">
        <v>401</v>
      </c>
      <c r="G139" s="9"/>
      <c r="H139" s="9"/>
      <c r="I139" s="92">
        <f t="shared" si="6"/>
        <v>5</v>
      </c>
      <c r="J139" s="93"/>
      <c r="K139" s="93"/>
      <c r="L139" s="93"/>
      <c r="M139" s="93"/>
      <c r="N139" s="93"/>
      <c r="O139" s="93"/>
      <c r="P139" s="93"/>
      <c r="Q139" s="9">
        <v>2</v>
      </c>
      <c r="R139" s="9">
        <v>2</v>
      </c>
    </row>
    <row r="140" spans="1:18" s="2" customFormat="1">
      <c r="A140" s="24" t="s">
        <v>38</v>
      </c>
      <c r="B140" s="92">
        <v>30</v>
      </c>
      <c r="C140" s="92">
        <v>10047208769</v>
      </c>
      <c r="D140" s="9" t="s">
        <v>58</v>
      </c>
      <c r="E140" s="9" t="s">
        <v>20</v>
      </c>
      <c r="F140" s="92" t="s">
        <v>401</v>
      </c>
      <c r="G140" s="9"/>
      <c r="H140" s="9"/>
      <c r="I140" s="92">
        <f t="shared" si="6"/>
        <v>6</v>
      </c>
      <c r="J140" s="93"/>
      <c r="K140" s="93"/>
      <c r="L140" s="93"/>
      <c r="M140" s="93"/>
      <c r="N140" s="93"/>
      <c r="O140" s="93"/>
      <c r="P140" s="93"/>
      <c r="Q140" s="9">
        <v>3</v>
      </c>
      <c r="R140" s="9">
        <v>1</v>
      </c>
    </row>
    <row r="141" spans="1:18" s="2" customFormat="1">
      <c r="A141" s="24" t="s">
        <v>60</v>
      </c>
      <c r="B141" s="92">
        <v>32</v>
      </c>
      <c r="C141" s="92">
        <v>10047403981</v>
      </c>
      <c r="D141" s="9" t="s">
        <v>49</v>
      </c>
      <c r="E141" s="9" t="s">
        <v>29</v>
      </c>
      <c r="F141" s="92" t="s">
        <v>401</v>
      </c>
      <c r="G141" s="9"/>
      <c r="H141" s="9"/>
      <c r="I141" s="92">
        <f t="shared" si="6"/>
        <v>7</v>
      </c>
      <c r="J141" s="93"/>
      <c r="K141" s="93"/>
      <c r="L141" s="93"/>
      <c r="M141" s="93"/>
      <c r="N141" s="93"/>
      <c r="O141" s="93"/>
      <c r="P141" s="93"/>
      <c r="Q141" s="9">
        <v>36</v>
      </c>
      <c r="R141" s="9">
        <v>3</v>
      </c>
    </row>
    <row r="142" spans="1:18" s="2" customFormat="1">
      <c r="A142" s="24" t="s">
        <v>90</v>
      </c>
      <c r="B142" s="92">
        <v>33</v>
      </c>
      <c r="C142" s="92">
        <v>10047279804</v>
      </c>
      <c r="D142" s="9" t="s">
        <v>402</v>
      </c>
      <c r="E142" s="9" t="s">
        <v>286</v>
      </c>
      <c r="F142" s="92" t="s">
        <v>401</v>
      </c>
      <c r="G142" s="9"/>
      <c r="H142" s="9"/>
      <c r="I142" s="92">
        <f t="shared" si="6"/>
        <v>8</v>
      </c>
      <c r="J142" s="93"/>
      <c r="K142" s="93"/>
      <c r="L142" s="93"/>
      <c r="M142" s="93"/>
      <c r="N142" s="93"/>
      <c r="O142" s="93"/>
      <c r="P142" s="93"/>
      <c r="Q142" s="9">
        <v>34</v>
      </c>
      <c r="R142" s="9">
        <v>4</v>
      </c>
    </row>
    <row r="143" spans="1:18" s="2" customFormat="1">
      <c r="A143" s="24" t="s">
        <v>93</v>
      </c>
      <c r="B143" s="92">
        <v>35</v>
      </c>
      <c r="C143" s="92">
        <v>10084925096</v>
      </c>
      <c r="D143" s="9" t="s">
        <v>403</v>
      </c>
      <c r="E143" s="9" t="s">
        <v>47</v>
      </c>
      <c r="F143" s="92" t="s">
        <v>401</v>
      </c>
      <c r="G143" s="9"/>
      <c r="H143" s="9"/>
      <c r="I143" s="92">
        <f t="shared" si="6"/>
        <v>12</v>
      </c>
      <c r="J143" s="93"/>
      <c r="K143" s="93"/>
      <c r="L143" s="93"/>
      <c r="M143" s="93"/>
      <c r="N143" s="93"/>
      <c r="O143" s="93"/>
      <c r="P143" s="93"/>
      <c r="Q143" s="9">
        <v>30</v>
      </c>
      <c r="R143" s="9">
        <v>6</v>
      </c>
    </row>
    <row r="145" spans="1:18" s="2" customFormat="1">
      <c r="A145" s="93"/>
      <c r="B145" s="93"/>
      <c r="C145" s="93"/>
      <c r="D145" s="93"/>
      <c r="E145" s="93"/>
      <c r="F145" s="93"/>
      <c r="G145" s="93"/>
      <c r="H145" s="93"/>
      <c r="I145" s="93"/>
      <c r="J145" s="93"/>
      <c r="K145" s="93"/>
      <c r="L145" s="93"/>
      <c r="M145" s="93"/>
      <c r="N145" s="93"/>
      <c r="O145" s="93"/>
      <c r="P145" s="93"/>
      <c r="Q145" s="93"/>
      <c r="R145" s="93"/>
    </row>
    <row r="146" spans="1:18">
      <c r="A146" s="93" t="s">
        <v>404</v>
      </c>
      <c r="B146" s="93"/>
      <c r="C146" s="93"/>
      <c r="D146" s="9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</row>
    <row r="147" spans="1:18" ht="26.25">
      <c r="A147" s="17" t="s">
        <v>42</v>
      </c>
      <c r="B147" s="18" t="s">
        <v>11</v>
      </c>
      <c r="C147" s="18" t="s">
        <v>12</v>
      </c>
      <c r="D147" s="18" t="s">
        <v>13</v>
      </c>
      <c r="E147" s="18" t="s">
        <v>14</v>
      </c>
      <c r="F147" s="93"/>
      <c r="G147" s="18" t="s">
        <v>365</v>
      </c>
      <c r="H147" s="18" t="s">
        <v>366</v>
      </c>
      <c r="I147" s="18" t="s">
        <v>367</v>
      </c>
      <c r="J147" s="93"/>
      <c r="K147" s="93"/>
      <c r="L147" s="93"/>
      <c r="M147" s="93"/>
      <c r="N147" s="93"/>
      <c r="O147" s="93"/>
      <c r="P147" s="93"/>
      <c r="Q147" s="18" t="s">
        <v>11</v>
      </c>
      <c r="R147" s="18" t="s">
        <v>367</v>
      </c>
    </row>
    <row r="148" spans="1:18" s="2" customFormat="1">
      <c r="A148" s="24" t="s">
        <v>25</v>
      </c>
      <c r="B148" s="92">
        <v>3</v>
      </c>
      <c r="C148" s="92">
        <v>10004738937</v>
      </c>
      <c r="D148" s="9" t="s">
        <v>405</v>
      </c>
      <c r="E148" s="9" t="s">
        <v>20</v>
      </c>
      <c r="F148" s="92" t="s">
        <v>406</v>
      </c>
      <c r="G148" s="9"/>
      <c r="H148" s="9">
        <v>1</v>
      </c>
      <c r="I148" s="92">
        <f>IFERROR(VLOOKUP(B148,Q:R,2,0),"")</f>
        <v>1</v>
      </c>
      <c r="J148" s="93"/>
      <c r="K148" s="93"/>
      <c r="L148" s="93"/>
      <c r="M148" s="93"/>
      <c r="N148" s="93"/>
      <c r="O148" s="93"/>
      <c r="P148" s="93"/>
      <c r="Q148" s="9">
        <v>5</v>
      </c>
      <c r="R148" s="9">
        <v>10</v>
      </c>
    </row>
    <row r="149" spans="1:18" s="2" customFormat="1">
      <c r="A149" s="24" t="s">
        <v>31</v>
      </c>
      <c r="B149" s="92">
        <v>2</v>
      </c>
      <c r="C149" s="92">
        <v>10047208365</v>
      </c>
      <c r="D149" s="9" t="s">
        <v>407</v>
      </c>
      <c r="E149" s="9" t="s">
        <v>20</v>
      </c>
      <c r="F149" s="92" t="s">
        <v>406</v>
      </c>
      <c r="G149" s="9"/>
      <c r="H149" s="9"/>
      <c r="I149" s="92">
        <f>IFERROR(VLOOKUP(B149,Q:R,2,0),"")</f>
        <v>2</v>
      </c>
      <c r="J149" s="93"/>
      <c r="K149" s="93"/>
      <c r="L149" s="93"/>
      <c r="M149" s="93"/>
      <c r="N149" s="93"/>
      <c r="O149" s="93"/>
      <c r="P149" s="93"/>
      <c r="Q149" s="9">
        <v>1</v>
      </c>
      <c r="R149" s="9">
        <v>9</v>
      </c>
    </row>
    <row r="150" spans="1:18" s="2" customFormat="1">
      <c r="A150" s="24" t="s">
        <v>35</v>
      </c>
      <c r="B150" s="92">
        <v>1</v>
      </c>
      <c r="C150" s="92">
        <v>10047254845</v>
      </c>
      <c r="D150" s="9" t="s">
        <v>408</v>
      </c>
      <c r="E150" s="9" t="s">
        <v>20</v>
      </c>
      <c r="F150" s="92" t="s">
        <v>406</v>
      </c>
      <c r="G150" s="9"/>
      <c r="H150" s="9"/>
      <c r="I150" s="92">
        <f>IFERROR(VLOOKUP(B150,Q:R,2,0),"")</f>
        <v>9</v>
      </c>
      <c r="J150" s="93"/>
      <c r="K150" s="93"/>
      <c r="L150" s="93"/>
      <c r="M150" s="93"/>
      <c r="N150" s="93"/>
      <c r="O150" s="93"/>
      <c r="P150" s="93"/>
      <c r="Q150" s="9">
        <v>33</v>
      </c>
      <c r="R150" s="9">
        <v>8</v>
      </c>
    </row>
    <row r="151" spans="1:18" s="2" customFormat="1">
      <c r="A151" s="24" t="s">
        <v>38</v>
      </c>
      <c r="B151" s="92">
        <v>5</v>
      </c>
      <c r="C151" s="92">
        <v>10090732366</v>
      </c>
      <c r="D151" s="9" t="s">
        <v>409</v>
      </c>
      <c r="E151" s="9" t="s">
        <v>29</v>
      </c>
      <c r="F151" s="92" t="s">
        <v>406</v>
      </c>
      <c r="G151" s="9"/>
      <c r="H151" s="9"/>
      <c r="I151" s="92">
        <f>IFERROR(VLOOKUP(B151,Q:R,2,0),"")</f>
        <v>10</v>
      </c>
      <c r="J151" s="93"/>
      <c r="K151" s="93"/>
      <c r="L151" s="93"/>
      <c r="M151" s="93"/>
      <c r="N151" s="93"/>
      <c r="O151" s="93"/>
      <c r="P151" s="93"/>
      <c r="Q151" s="9">
        <v>35</v>
      </c>
      <c r="R151" s="9">
        <v>12</v>
      </c>
    </row>
    <row r="152" spans="1:18" s="2" customFormat="1">
      <c r="A152" s="24" t="s">
        <v>385</v>
      </c>
      <c r="B152" s="92">
        <v>4</v>
      </c>
      <c r="C152" s="92">
        <v>10047417725</v>
      </c>
      <c r="D152" s="66" t="s">
        <v>410</v>
      </c>
      <c r="E152" s="9" t="s">
        <v>411</v>
      </c>
      <c r="F152" s="92" t="s">
        <v>406</v>
      </c>
      <c r="G152" s="9"/>
      <c r="H152" s="9"/>
      <c r="I152" s="92">
        <f>IFERROR(VLOOKUP(B152,Q:R,2,0),"")</f>
        <v>11</v>
      </c>
      <c r="J152" s="93"/>
      <c r="K152" s="93"/>
      <c r="L152" s="93"/>
      <c r="M152" s="93"/>
      <c r="N152" s="93"/>
      <c r="O152" s="93"/>
      <c r="P152" s="93"/>
      <c r="Q152" s="9">
        <v>4</v>
      </c>
      <c r="R152" s="9">
        <v>11</v>
      </c>
    </row>
    <row r="153" spans="1:18">
      <c r="A153" s="93"/>
      <c r="B153" s="93"/>
      <c r="C153" s="93"/>
      <c r="D153" s="74" t="s">
        <v>412</v>
      </c>
      <c r="E153" s="74" t="s">
        <v>413</v>
      </c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</row>
  </sheetData>
  <autoFilter ref="B136:R136">
    <sortState ref="B137:R149">
      <sortCondition descending="1" ref="F136:F149"/>
    </sortState>
  </autoFilter>
  <mergeCells count="11">
    <mergeCell ref="A135:E135"/>
    <mergeCell ref="A19:E19"/>
    <mergeCell ref="A45:E45"/>
    <mergeCell ref="A77:E77"/>
    <mergeCell ref="A91:E91"/>
    <mergeCell ref="A105:E105"/>
    <mergeCell ref="A1:E1"/>
    <mergeCell ref="A2:E2"/>
    <mergeCell ref="A3:E3"/>
    <mergeCell ref="A6:E6"/>
    <mergeCell ref="A5:E5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I25"/>
  <sheetViews>
    <sheetView zoomScale="161" workbookViewId="0">
      <selection activeCell="A6" sqref="A6:H17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2.125" style="2" bestFit="1" customWidth="1"/>
    <col min="4" max="4" width="23.625" style="2" customWidth="1"/>
    <col min="5" max="5" width="22.375" style="2" customWidth="1"/>
    <col min="6" max="6" width="8.625" style="2" hidden="1" customWidth="1"/>
    <col min="7" max="7" width="10.625" style="2" hidden="1" customWidth="1"/>
    <col min="8" max="10" width="10.125" style="2" customWidth="1"/>
    <col min="11" max="11" width="10.875" style="2" customWidth="1"/>
    <col min="12" max="16" width="5" style="2" customWidth="1"/>
    <col min="17" max="31" width="5" style="2" hidden="1" customWidth="1"/>
    <col min="32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4</v>
      </c>
      <c r="M2" s="8">
        <v>10</v>
      </c>
      <c r="N2" s="8">
        <v>12</v>
      </c>
      <c r="O2" s="8">
        <v>14</v>
      </c>
      <c r="P2" s="8">
        <v>13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10</v>
      </c>
      <c r="M3" s="8">
        <v>4</v>
      </c>
      <c r="N3" s="8">
        <v>10</v>
      </c>
      <c r="O3" s="8">
        <v>10</v>
      </c>
      <c r="P3" s="8">
        <v>10</v>
      </c>
      <c r="Q3" s="8"/>
      <c r="R3" s="8"/>
      <c r="S3" s="8"/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13</v>
      </c>
      <c r="M4" s="9">
        <v>14</v>
      </c>
      <c r="N4" s="9">
        <v>4</v>
      </c>
      <c r="O4" s="9">
        <v>4</v>
      </c>
      <c r="P4" s="9">
        <v>4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14</v>
      </c>
      <c r="M5" s="9">
        <v>13</v>
      </c>
      <c r="N5" s="9">
        <v>14</v>
      </c>
      <c r="O5" s="9">
        <v>12</v>
      </c>
      <c r="P5" s="9">
        <v>12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414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2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10</v>
      </c>
      <c r="C8" s="45">
        <v>10081189990</v>
      </c>
      <c r="D8" s="6" t="s">
        <v>369</v>
      </c>
      <c r="E8" s="6" t="s">
        <v>84</v>
      </c>
      <c r="F8" s="25"/>
      <c r="G8" s="26"/>
      <c r="H8" s="27">
        <f t="shared" ref="H8:H14" si="0">SUM(L8:AF8)+K8*-20+(J8*20)</f>
        <v>24</v>
      </c>
      <c r="I8" s="15"/>
      <c r="J8" s="28"/>
      <c r="K8" s="29"/>
      <c r="L8" s="30">
        <f>IFERROR(VLOOKUP($B8,L$2:$AF$5,MAX($L$6:$AE$6)+2-L$6,0)*L$7,"")</f>
        <v>3</v>
      </c>
      <c r="M8" s="30">
        <f>IFERROR(VLOOKUP($B8,M$2:$AF$5,MAX($L$6:$AE$6)+2-M$6,0)*M$7,"")</f>
        <v>5</v>
      </c>
      <c r="N8" s="30">
        <v>5</v>
      </c>
      <c r="O8" s="30">
        <f>IFERROR(VLOOKUP($B8,O$2:$AF$5,MAX($L$6:$AE$6)+2-O$6,0)*O$7,"")</f>
        <v>3</v>
      </c>
      <c r="P8" s="30">
        <f>IFERROR(VLOOKUP($B8,P$2:$AF$5,MAX($L$6:$AE$6)+2-P$6,0)*P$7,"")</f>
        <v>6</v>
      </c>
      <c r="Q8" s="30" t="str">
        <f>IFERROR(VLOOKUP($B8,Q$2:$AF$5,MAX($L$6:$AE$6)+2-Q$6,0)*Q$7,"")</f>
        <v/>
      </c>
      <c r="R8" s="30" t="str">
        <f>IFERROR(VLOOKUP($B8,R$2:$AF$5,MAX($L$6:$AE$6)+2-R$6,0)*R$7,"")</f>
        <v/>
      </c>
      <c r="S8" s="30" t="str">
        <f>IFERROR(VLOOKUP($B8,S$2:$AF$5,MAX($L$6:$AE$6)+2-S$6,0)*S$7,"")</f>
        <v/>
      </c>
      <c r="T8" s="30" t="str">
        <f>IFERROR(VLOOKUP($B8,T$2:$AF$5,MAX($L$6:$AE$6)+2-T$6,0)*T$7,"")</f>
        <v/>
      </c>
      <c r="U8" s="30" t="str">
        <f>IFERROR(VLOOKUP($B8,U$2:$AF$5,MAX($L$6:$AE$6)+2-U$6,0)*U$7,"")</f>
        <v/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>
        <f t="shared" ref="AF8:AF16" si="1">IFERROR(VLOOKUP(B8,AH:AI,2,0),"")</f>
        <v>2</v>
      </c>
      <c r="AG8" s="93"/>
      <c r="AH8" s="90">
        <v>13</v>
      </c>
      <c r="AI8" s="90">
        <v>1</v>
      </c>
    </row>
    <row r="9" spans="1:35">
      <c r="A9" s="24" t="s">
        <v>31</v>
      </c>
      <c r="B9" s="45">
        <v>4</v>
      </c>
      <c r="C9" s="45">
        <v>10047455919</v>
      </c>
      <c r="D9" s="6" t="s">
        <v>370</v>
      </c>
      <c r="E9" s="6" t="s">
        <v>163</v>
      </c>
      <c r="F9" s="25"/>
      <c r="G9" s="26"/>
      <c r="H9" s="27">
        <f t="shared" si="0"/>
        <v>19</v>
      </c>
      <c r="I9" s="15"/>
      <c r="J9" s="28"/>
      <c r="K9" s="29"/>
      <c r="L9" s="30">
        <f>IFERROR(VLOOKUP($B9,L$2:$AF$5,MAX($L$6:$AE$6)+2-L$6,0)*L$7,"")</f>
        <v>5</v>
      </c>
      <c r="M9" s="30">
        <f>IFERROR(VLOOKUP($B9,M$2:$AF$5,MAX($L$6:$AE$6)+2-M$6,0)*M$7,"")</f>
        <v>3</v>
      </c>
      <c r="N9" s="30">
        <f>IFERROR(VLOOKUP($B9,N$2:$AF$5,MAX($L$6:$AE$6)+2-N$6,0)*N$7,"")</f>
        <v>2</v>
      </c>
      <c r="O9" s="30">
        <f>IFERROR(VLOOKUP($B9,O$2:$AF$5,MAX($L$6:$AE$6)+2-O$6,0)*O$7,"")</f>
        <v>2</v>
      </c>
      <c r="P9" s="30">
        <f>IFERROR(VLOOKUP($B9,P$2:$AF$5,MAX($L$6:$AE$6)+2-P$6,0)*P$7,"")</f>
        <v>4</v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 t="str">
        <f>IFERROR(VLOOKUP($B9,S$2:$AF$5,MAX($L$6:$AE$6)+2-S$6,0)*S$7,"")</f>
        <v/>
      </c>
      <c r="T9" s="30" t="str">
        <f>IFERROR(VLOOKUP($B9,T$2:$AF$5,MAX($L$6:$AE$6)+2-T$6,0)*T$7,"")</f>
        <v/>
      </c>
      <c r="U9" s="30" t="str">
        <f>IFERROR(VLOOKUP($B9,U$2:$AF$5,MAX($L$6:$AE$6)+2-U$6,0)*U$7,"")</f>
        <v/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>
        <f t="shared" si="1"/>
        <v>3</v>
      </c>
      <c r="AG9" s="93"/>
      <c r="AH9" s="90">
        <v>10</v>
      </c>
      <c r="AI9" s="90">
        <v>2</v>
      </c>
    </row>
    <row r="10" spans="1:35">
      <c r="A10" s="24" t="s">
        <v>35</v>
      </c>
      <c r="B10" s="45">
        <v>13</v>
      </c>
      <c r="C10" s="45">
        <v>10093341161</v>
      </c>
      <c r="D10" s="6" t="s">
        <v>372</v>
      </c>
      <c r="E10" s="6" t="s">
        <v>84</v>
      </c>
      <c r="F10" s="25"/>
      <c r="G10" s="26"/>
      <c r="H10" s="27">
        <f t="shared" si="0"/>
        <v>14</v>
      </c>
      <c r="I10" s="15"/>
      <c r="J10" s="28"/>
      <c r="K10" s="29"/>
      <c r="L10" s="30">
        <f>IFERROR(VLOOKUP($B10,L$2:$AF$5,MAX($L$6:$AE$6)+2-L$6,0)*L$7,"")</f>
        <v>2</v>
      </c>
      <c r="M10" s="30">
        <f>IFERROR(VLOOKUP($B10,M$2:$AF$5,MAX($L$6:$AE$6)+2-M$6,0)*M$7,"")</f>
        <v>1</v>
      </c>
      <c r="N10" s="30" t="str">
        <f>IFERROR(VLOOKUP($B10,N$2:$AF$5,MAX($L$6:$AE$6)+2-N$6,0)*N$7,"")</f>
        <v/>
      </c>
      <c r="O10" s="30" t="str">
        <f>IFERROR(VLOOKUP($B10,O$2:$AF$5,MAX($L$6:$AE$6)+2-O$6,0)*O$7,"")</f>
        <v/>
      </c>
      <c r="P10" s="30">
        <f>IFERROR(VLOOKUP($B10,P$2:$AF$5,MAX($L$6:$AE$6)+2-P$6,0)*P$7,"")</f>
        <v>10</v>
      </c>
      <c r="Q10" s="30" t="str">
        <f>IFERROR(VLOOKUP($B10,Q$2:$AF$5,MAX($L$6:$AE$6)+2-Q$6,0)*Q$7,"")</f>
        <v/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>
        <f t="shared" si="1"/>
        <v>1</v>
      </c>
      <c r="AG10" s="93"/>
      <c r="AH10" s="90">
        <v>4</v>
      </c>
      <c r="AI10" s="90">
        <v>3</v>
      </c>
    </row>
    <row r="11" spans="1:35">
      <c r="A11" s="24" t="s">
        <v>38</v>
      </c>
      <c r="B11" s="45">
        <v>14</v>
      </c>
      <c r="C11" s="45">
        <v>10095668959</v>
      </c>
      <c r="D11" s="47" t="s">
        <v>371</v>
      </c>
      <c r="E11" s="47" t="s">
        <v>44</v>
      </c>
      <c r="F11" s="25"/>
      <c r="G11" s="26"/>
      <c r="H11" s="27">
        <f t="shared" si="0"/>
        <v>14</v>
      </c>
      <c r="I11" s="15"/>
      <c r="J11" s="28"/>
      <c r="K11" s="29"/>
      <c r="L11" s="30">
        <f>IFERROR(VLOOKUP($B11,L$2:$AF$5,MAX($L$6:$AE$6)+2-L$6,0)*L$7,"")</f>
        <v>1</v>
      </c>
      <c r="M11" s="30">
        <f>IFERROR(VLOOKUP($B11,M$2:$AF$5,MAX($L$6:$AE$6)+2-M$6,0)*M$7,"")</f>
        <v>2</v>
      </c>
      <c r="N11" s="30">
        <f>IFERROR(VLOOKUP($B11,N$2:$AF$5,MAX($L$6:$AE$6)+2-N$6,0)*N$7,"")</f>
        <v>1</v>
      </c>
      <c r="O11" s="30">
        <f>IFERROR(VLOOKUP($B11,O$2:$AF$5,MAX($L$6:$AE$6)+2-O$6,0)*O$7,"")</f>
        <v>5</v>
      </c>
      <c r="P11" s="30" t="str">
        <f>IFERROR(VLOOKUP($B11,P$2:$AF$5,MAX($L$6:$AE$6)+2-P$6,0)*P$7,"")</f>
        <v/>
      </c>
      <c r="Q11" s="30" t="str">
        <f>IFERROR(VLOOKUP($B11,Q$2:$AF$5,MAX($L$6:$AE$6)+2-Q$6,0)*Q$7,"")</f>
        <v/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>
        <f t="shared" si="1"/>
        <v>5</v>
      </c>
      <c r="AG11" s="93"/>
      <c r="AH11" s="90">
        <v>12</v>
      </c>
      <c r="AI11" s="90">
        <v>4</v>
      </c>
    </row>
    <row r="12" spans="1:35">
      <c r="A12" s="24" t="s">
        <v>60</v>
      </c>
      <c r="B12" s="45">
        <v>12</v>
      </c>
      <c r="C12" s="45">
        <v>10089250185</v>
      </c>
      <c r="D12" s="6" t="s">
        <v>368</v>
      </c>
      <c r="E12" s="6" t="s">
        <v>84</v>
      </c>
      <c r="F12" s="25"/>
      <c r="G12" s="26"/>
      <c r="H12" s="27">
        <f t="shared" si="0"/>
        <v>12</v>
      </c>
      <c r="I12" s="15"/>
      <c r="J12" s="28"/>
      <c r="K12" s="29"/>
      <c r="L12" s="30" t="str">
        <f>IFERROR(VLOOKUP($B12,L$2:$AF$5,MAX($L$6:$AE$6)+2-L$6,0)*L$7,"")</f>
        <v/>
      </c>
      <c r="M12" s="30" t="str">
        <f>IFERROR(VLOOKUP($B12,M$2:$AF$5,MAX($L$6:$AE$6)+2-M$6,0)*M$7,"")</f>
        <v/>
      </c>
      <c r="N12" s="30">
        <f>IFERROR(VLOOKUP($B12,N$2:$AF$5,MAX($L$6:$AE$6)+2-N$6,0)*N$7,"")</f>
        <v>5</v>
      </c>
      <c r="O12" s="30">
        <f>IFERROR(VLOOKUP($B12,O$2:$AF$5,MAX($L$6:$AE$6)+2-O$6,0)*O$7,"")</f>
        <v>1</v>
      </c>
      <c r="P12" s="30">
        <f>IFERROR(VLOOKUP($B12,P$2:$AF$5,MAX($L$6:$AE$6)+2-P$6,0)*P$7,"")</f>
        <v>2</v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 t="str">
        <f>IFERROR(VLOOKUP($B12,T$2:$AF$5,MAX($L$6:$AE$6)+2-T$6,0)*T$7,"")</f>
        <v/>
      </c>
      <c r="U12" s="30" t="str">
        <f>IFERROR(VLOOKUP($B12,U$2:$AF$5,MAX($L$6:$AE$6)+2-U$6,0)*U$7,"")</f>
        <v/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>
        <f t="shared" si="1"/>
        <v>4</v>
      </c>
      <c r="AG12" s="93"/>
      <c r="AH12" s="90">
        <v>14</v>
      </c>
      <c r="AI12" s="90">
        <v>5</v>
      </c>
    </row>
    <row r="13" spans="1:35">
      <c r="A13" s="24" t="s">
        <v>90</v>
      </c>
      <c r="B13" s="45">
        <v>11</v>
      </c>
      <c r="C13" s="45">
        <v>10089251195</v>
      </c>
      <c r="D13" s="6" t="s">
        <v>375</v>
      </c>
      <c r="E13" s="6" t="s">
        <v>84</v>
      </c>
      <c r="F13" s="25"/>
      <c r="G13" s="26"/>
      <c r="H13" s="27">
        <f t="shared" si="0"/>
        <v>7</v>
      </c>
      <c r="I13" s="15"/>
      <c r="J13" s="28"/>
      <c r="K13" s="29"/>
      <c r="L13" s="30" t="str">
        <f>IFERROR(VLOOKUP($B13,L$2:$AF$5,MAX($L$6:$AE$6)+2-L$6,0)*L$7,"")</f>
        <v/>
      </c>
      <c r="M13" s="30" t="str">
        <f>IFERROR(VLOOKUP($B13,M$2:$AF$5,MAX($L$6:$AE$6)+2-M$6,0)*M$7,"")</f>
        <v/>
      </c>
      <c r="N13" s="30" t="str">
        <f>IFERROR(VLOOKUP($B13,N$2:$AF$5,MAX($L$6:$AE$6)+2-N$6,0)*N$7,"")</f>
        <v/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>
        <f t="shared" si="1"/>
        <v>7</v>
      </c>
      <c r="AG13" s="93"/>
      <c r="AH13" s="90">
        <v>5</v>
      </c>
      <c r="AI13" s="90">
        <v>6</v>
      </c>
    </row>
    <row r="14" spans="1:35">
      <c r="A14" s="24" t="s">
        <v>93</v>
      </c>
      <c r="B14" s="45">
        <v>5</v>
      </c>
      <c r="C14" s="45">
        <v>10109919269</v>
      </c>
      <c r="D14" s="6" t="s">
        <v>373</v>
      </c>
      <c r="E14" s="6" t="s">
        <v>163</v>
      </c>
      <c r="F14" s="25"/>
      <c r="G14" s="26"/>
      <c r="H14" s="27">
        <f t="shared" si="0"/>
        <v>6</v>
      </c>
      <c r="I14" s="15"/>
      <c r="J14" s="28"/>
      <c r="K14" s="29"/>
      <c r="L14" s="30" t="str">
        <f>IFERROR(VLOOKUP($B14,L$2:$AF$5,MAX($L$6:$AE$6)+2-L$6,0)*L$7,"")</f>
        <v/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 t="str">
        <f>IFERROR(VLOOKUP($B14,P$2:$AF$5,MAX($L$6:$AE$6)+2-P$6,0)*P$7,"")</f>
        <v/>
      </c>
      <c r="Q14" s="30" t="str">
        <f>IFERROR(VLOOKUP($B14,Q$2:$AF$5,MAX($L$6:$AE$6)+2-Q$6,0)*Q$7,"")</f>
        <v/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>
        <f t="shared" si="1"/>
        <v>6</v>
      </c>
      <c r="AG14" s="93"/>
      <c r="AH14" s="90">
        <v>11</v>
      </c>
      <c r="AI14" s="90">
        <v>7</v>
      </c>
    </row>
    <row r="15" spans="1:35">
      <c r="A15" s="24"/>
      <c r="B15" s="45">
        <v>3</v>
      </c>
      <c r="C15" s="45">
        <v>10107315023</v>
      </c>
      <c r="D15" s="6" t="s">
        <v>376</v>
      </c>
      <c r="E15" s="6" t="s">
        <v>163</v>
      </c>
      <c r="F15" s="25"/>
      <c r="G15" s="26"/>
      <c r="H15" s="27" t="s">
        <v>385</v>
      </c>
      <c r="I15" s="15"/>
      <c r="J15" s="28"/>
      <c r="K15" s="29">
        <v>10</v>
      </c>
      <c r="L15" s="30" t="str">
        <f>IFERROR(VLOOKUP($B15,L$2:$AF$5,MAX($L$6:$AE$6)+2-L$6,0)*L$7,"")</f>
        <v/>
      </c>
      <c r="M15" s="30" t="str">
        <f>IFERROR(VLOOKUP($B15,M$2:$AF$5,MAX($L$6:$AE$6)+2-M$6,0)*M$7,"")</f>
        <v/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 t="str">
        <f t="shared" si="1"/>
        <v/>
      </c>
      <c r="AG15" s="93"/>
      <c r="AH15" s="90"/>
      <c r="AI15" s="90">
        <v>9</v>
      </c>
    </row>
    <row r="16" spans="1:35">
      <c r="A16" s="24"/>
      <c r="B16" s="45">
        <v>6</v>
      </c>
      <c r="C16" s="45">
        <v>10117390895</v>
      </c>
      <c r="D16" s="6" t="s">
        <v>374</v>
      </c>
      <c r="E16" s="6" t="s">
        <v>68</v>
      </c>
      <c r="F16" s="25"/>
      <c r="G16" s="26"/>
      <c r="H16" s="27" t="s">
        <v>385</v>
      </c>
      <c r="I16" s="15"/>
      <c r="J16" s="28"/>
      <c r="K16" s="29">
        <v>10</v>
      </c>
      <c r="L16" s="30" t="str">
        <f>IFERROR(VLOOKUP($B16,L$2:$AF$5,MAX($L$6:$AE$6)+2-L$6,0)*L$7,"")</f>
        <v/>
      </c>
      <c r="M16" s="30" t="str">
        <f>IFERROR(VLOOKUP($B16,M$2:$AF$5,MAX($L$6:$AE$6)+2-M$6,0)*M$7,"")</f>
        <v/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 t="str">
        <f t="shared" si="1"/>
        <v/>
      </c>
      <c r="AG16" s="93"/>
      <c r="AH16" s="90"/>
      <c r="AI16" s="90">
        <v>10</v>
      </c>
    </row>
    <row r="17" spans="4:8">
      <c r="D17" s="93"/>
      <c r="E17" s="83" t="s">
        <v>423</v>
      </c>
      <c r="F17" s="93"/>
      <c r="G17" s="93"/>
      <c r="H17" s="93" t="s">
        <v>424</v>
      </c>
    </row>
    <row r="21" spans="4:8">
      <c r="D21" s="31"/>
      <c r="E21" s="93"/>
      <c r="F21" s="93"/>
      <c r="G21" s="93"/>
      <c r="H21" s="93"/>
    </row>
    <row r="25" spans="4:8">
      <c r="D25" s="31"/>
      <c r="E25" s="93"/>
      <c r="F25" s="93"/>
      <c r="G25" s="93"/>
      <c r="H25" s="93"/>
    </row>
  </sheetData>
  <autoFilter ref="B7:AE7">
    <sortState ref="B8:AE17">
      <sortCondition descending="1" ref="H7:H17"/>
    </sortState>
  </autoFilter>
  <mergeCells count="4">
    <mergeCell ref="A1:G1"/>
    <mergeCell ref="A2:G2"/>
    <mergeCell ref="A3:G3"/>
    <mergeCell ref="A6:H6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I23"/>
  <sheetViews>
    <sheetView topLeftCell="A3" zoomScale="150" workbookViewId="0">
      <selection activeCell="AG14" sqref="AG14"/>
    </sheetView>
  </sheetViews>
  <sheetFormatPr defaultColWidth="11" defaultRowHeight="15.75"/>
  <cols>
    <col min="1" max="1" width="4.875" style="37" customWidth="1"/>
    <col min="2" max="2" width="6" style="37" bestFit="1" customWidth="1"/>
    <col min="3" max="3" width="12.125" style="37" bestFit="1" customWidth="1"/>
    <col min="4" max="4" width="22" style="37" customWidth="1"/>
    <col min="5" max="5" width="26.625" style="37" customWidth="1"/>
    <col min="6" max="6" width="8.625" style="37" hidden="1" customWidth="1"/>
    <col min="7" max="7" width="10.625" style="37" hidden="1" customWidth="1"/>
    <col min="8" max="8" width="10.125" style="37" customWidth="1"/>
    <col min="9" max="9" width="5" style="37" hidden="1" customWidth="1"/>
    <col min="10" max="10" width="6.5" style="37" hidden="1" customWidth="1"/>
    <col min="11" max="11" width="6" style="37" hidden="1" customWidth="1"/>
    <col min="12" max="31" width="5" style="37" hidden="1" customWidth="1"/>
    <col min="32" max="32" width="0" style="37" hidden="1" customWidth="1"/>
    <col min="33" max="33" width="11" style="37"/>
    <col min="34" max="35" width="0" style="37" hidden="1" customWidth="1"/>
    <col min="36" max="16384" width="11" style="37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68</v>
      </c>
      <c r="M2" s="8">
        <v>59</v>
      </c>
      <c r="N2" s="8">
        <v>65</v>
      </c>
      <c r="O2" s="8">
        <v>73</v>
      </c>
      <c r="P2" s="8">
        <v>61</v>
      </c>
      <c r="Q2" s="8">
        <v>63</v>
      </c>
      <c r="R2" s="8">
        <v>61</v>
      </c>
      <c r="S2" s="8">
        <v>65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54</v>
      </c>
      <c r="M3" s="8">
        <v>72</v>
      </c>
      <c r="N3" s="8">
        <v>68</v>
      </c>
      <c r="O3" s="8">
        <v>61</v>
      </c>
      <c r="P3" s="8">
        <v>65</v>
      </c>
      <c r="Q3" s="8">
        <v>54</v>
      </c>
      <c r="R3" s="8">
        <v>73</v>
      </c>
      <c r="S3" s="8">
        <v>61</v>
      </c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51</v>
      </c>
      <c r="M4" s="9">
        <v>61</v>
      </c>
      <c r="N4" s="9">
        <v>54</v>
      </c>
      <c r="O4" s="9">
        <v>54</v>
      </c>
      <c r="P4" s="9">
        <v>56</v>
      </c>
      <c r="Q4" s="9">
        <v>67</v>
      </c>
      <c r="R4" s="9">
        <v>72</v>
      </c>
      <c r="S4" s="9">
        <v>51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63</v>
      </c>
      <c r="M5" s="9">
        <v>73</v>
      </c>
      <c r="N5" s="9">
        <v>51</v>
      </c>
      <c r="O5" s="9">
        <v>70</v>
      </c>
      <c r="P5" s="9">
        <v>51</v>
      </c>
      <c r="Q5" s="9">
        <v>73</v>
      </c>
      <c r="R5" s="9">
        <v>54</v>
      </c>
      <c r="S5" s="9">
        <v>73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333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2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92">
        <v>10</v>
      </c>
      <c r="C8" s="92">
        <v>10081189990</v>
      </c>
      <c r="D8" s="9" t="s">
        <v>369</v>
      </c>
      <c r="E8" s="9" t="s">
        <v>84</v>
      </c>
      <c r="F8" s="25"/>
      <c r="G8" s="26"/>
      <c r="H8" s="27">
        <v>24</v>
      </c>
      <c r="I8" s="15"/>
      <c r="J8" s="28"/>
      <c r="K8" s="29"/>
      <c r="L8" s="30" t="str">
        <f>IFERROR(VLOOKUP($B8,L$2:$AF$5,MAX($L$6:$AE$6)+2-L$6,0)*L$7,"")</f>
        <v/>
      </c>
      <c r="M8" s="30" t="str">
        <f>IFERROR(VLOOKUP($B8,M$2:$AF$5,MAX($L$6:$AE$6)+2-M$6,0)*M$7,"")</f>
        <v/>
      </c>
      <c r="N8" s="30" t="str">
        <f>IFERROR(VLOOKUP($B8,N$2:$AF$5,MAX($L$6:$AE$6)+2-N$6,0)*N$7,"")</f>
        <v/>
      </c>
      <c r="O8" s="30" t="str">
        <f>IFERROR(VLOOKUP($B8,O$2:$AF$5,MAX($L$6:$AE$6)+2-O$6,0)*O$7,"")</f>
        <v/>
      </c>
      <c r="P8" s="30" t="str">
        <f>IFERROR(VLOOKUP($B8,P$2:$AF$5,MAX($L$6:$AE$6)+2-P$6,0)*P$7,"")</f>
        <v/>
      </c>
      <c r="Q8" s="30" t="str">
        <f>IFERROR(VLOOKUP($B8,Q$2:$AF$5,MAX($L$6:$AE$6)+2-Q$6,0)*Q$7,"")</f>
        <v/>
      </c>
      <c r="R8" s="30" t="str">
        <f>IFERROR(VLOOKUP($B8,R$2:$AF$5,MAX($L$6:$AE$6)+2-R$6,0)*R$7,"")</f>
        <v/>
      </c>
      <c r="S8" s="30" t="str">
        <f>IFERROR(VLOOKUP($B8,S$2:$AF$5,MAX($L$6:$AE$6)+2-S$6,0)*S$7,"")</f>
        <v/>
      </c>
      <c r="T8" s="30" t="str">
        <f>IFERROR(VLOOKUP($B8,T$2:$AF$5,MAX($L$6:$AE$6)+2-T$6,0)*T$7,"")</f>
        <v/>
      </c>
      <c r="U8" s="30" t="str">
        <f>IFERROR(VLOOKUP($B8,U$2:$AF$5,MAX($L$6:$AE$6)+2-U$6,0)*U$7,"")</f>
        <v/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 t="str">
        <f t="shared" ref="AF8:AF16" si="0">IFERROR(VLOOKUP(B8,AH:AI,2,0),"")</f>
        <v/>
      </c>
      <c r="AG8" s="93"/>
      <c r="AH8" s="90"/>
      <c r="AI8" s="90">
        <v>1</v>
      </c>
    </row>
    <row r="9" spans="1:35">
      <c r="A9" s="24" t="s">
        <v>31</v>
      </c>
      <c r="B9" s="92">
        <v>4</v>
      </c>
      <c r="C9" s="92">
        <v>10047455919</v>
      </c>
      <c r="D9" s="9" t="s">
        <v>370</v>
      </c>
      <c r="E9" s="9" t="s">
        <v>163</v>
      </c>
      <c r="F9" s="25"/>
      <c r="G9" s="26"/>
      <c r="H9" s="27">
        <v>19</v>
      </c>
      <c r="I9" s="15"/>
      <c r="J9" s="28"/>
      <c r="K9" s="29"/>
      <c r="L9" s="30" t="str">
        <f>IFERROR(VLOOKUP($B9,L$2:$AF$5,MAX($L$6:$AE$6)+2-L$6,0)*L$7,"")</f>
        <v/>
      </c>
      <c r="M9" s="30" t="str">
        <f>IFERROR(VLOOKUP($B9,M$2:$AF$5,MAX($L$6:$AE$6)+2-M$6,0)*M$7,"")</f>
        <v/>
      </c>
      <c r="N9" s="30" t="str">
        <f>IFERROR(VLOOKUP($B9,N$2:$AF$5,MAX($L$6:$AE$6)+2-N$6,0)*N$7,"")</f>
        <v/>
      </c>
      <c r="O9" s="30" t="str">
        <f>IFERROR(VLOOKUP($B9,O$2:$AF$5,MAX($L$6:$AE$6)+2-O$6,0)*O$7,"")</f>
        <v/>
      </c>
      <c r="P9" s="30" t="str">
        <f>IFERROR(VLOOKUP($B9,P$2:$AF$5,MAX($L$6:$AE$6)+2-P$6,0)*P$7,"")</f>
        <v/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 t="str">
        <f>IFERROR(VLOOKUP($B9,S$2:$AF$5,MAX($L$6:$AE$6)+2-S$6,0)*S$7,"")</f>
        <v/>
      </c>
      <c r="T9" s="30" t="str">
        <f>IFERROR(VLOOKUP($B9,T$2:$AF$5,MAX($L$6:$AE$6)+2-T$6,0)*T$7,"")</f>
        <v/>
      </c>
      <c r="U9" s="30" t="str">
        <f>IFERROR(VLOOKUP($B9,U$2:$AF$5,MAX($L$6:$AE$6)+2-U$6,0)*U$7,"")</f>
        <v/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 t="str">
        <f t="shared" si="0"/>
        <v/>
      </c>
      <c r="AG9" s="93"/>
      <c r="AH9" s="90"/>
      <c r="AI9" s="90">
        <v>2</v>
      </c>
    </row>
    <row r="10" spans="1:35">
      <c r="A10" s="24" t="s">
        <v>35</v>
      </c>
      <c r="B10" s="92">
        <v>13</v>
      </c>
      <c r="C10" s="92">
        <v>10093341161</v>
      </c>
      <c r="D10" s="9" t="s">
        <v>372</v>
      </c>
      <c r="E10" s="9" t="s">
        <v>84</v>
      </c>
      <c r="F10" s="25"/>
      <c r="G10" s="26"/>
      <c r="H10" s="27">
        <v>14</v>
      </c>
      <c r="I10" s="15"/>
      <c r="J10" s="28"/>
      <c r="K10" s="29"/>
      <c r="L10" s="30" t="str">
        <f>IFERROR(VLOOKUP($B10,L$2:$AF$5,MAX($L$6:$AE$6)+2-L$6,0)*L$7,"")</f>
        <v/>
      </c>
      <c r="M10" s="30" t="str">
        <f>IFERROR(VLOOKUP($B10,M$2:$AF$5,MAX($L$6:$AE$6)+2-M$6,0)*M$7,"")</f>
        <v/>
      </c>
      <c r="N10" s="30" t="str">
        <f>IFERROR(VLOOKUP($B10,N$2:$AF$5,MAX($L$6:$AE$6)+2-N$6,0)*N$7,"")</f>
        <v/>
      </c>
      <c r="O10" s="30" t="str">
        <f>IFERROR(VLOOKUP($B10,O$2:$AF$5,MAX($L$6:$AE$6)+2-O$6,0)*O$7,"")</f>
        <v/>
      </c>
      <c r="P10" s="30" t="str">
        <f>IFERROR(VLOOKUP($B10,P$2:$AF$5,MAX($L$6:$AE$6)+2-P$6,0)*P$7,"")</f>
        <v/>
      </c>
      <c r="Q10" s="30" t="str">
        <f>IFERROR(VLOOKUP($B10,Q$2:$AF$5,MAX($L$6:$AE$6)+2-Q$6,0)*Q$7,"")</f>
        <v/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 t="str">
        <f t="shared" si="0"/>
        <v/>
      </c>
      <c r="AG10" s="93"/>
      <c r="AH10" s="90"/>
      <c r="AI10" s="90">
        <v>3</v>
      </c>
    </row>
    <row r="11" spans="1:35">
      <c r="A11" s="24" t="s">
        <v>38</v>
      </c>
      <c r="B11" s="92">
        <v>14</v>
      </c>
      <c r="C11" s="92">
        <v>10095668959</v>
      </c>
      <c r="D11" s="66" t="s">
        <v>371</v>
      </c>
      <c r="E11" s="66" t="s">
        <v>44</v>
      </c>
      <c r="F11" s="25"/>
      <c r="G11" s="26"/>
      <c r="H11" s="27">
        <v>14</v>
      </c>
      <c r="I11" s="15"/>
      <c r="J11" s="28"/>
      <c r="K11" s="29"/>
      <c r="L11" s="30" t="str">
        <f>IFERROR(VLOOKUP($B11,L$2:$AF$5,MAX($L$6:$AE$6)+2-L$6,0)*L$7,"")</f>
        <v/>
      </c>
      <c r="M11" s="30" t="str">
        <f>IFERROR(VLOOKUP($B11,M$2:$AF$5,MAX($L$6:$AE$6)+2-M$6,0)*M$7,"")</f>
        <v/>
      </c>
      <c r="N11" s="30" t="str">
        <f>IFERROR(VLOOKUP($B11,N$2:$AF$5,MAX($L$6:$AE$6)+2-N$6,0)*N$7,"")</f>
        <v/>
      </c>
      <c r="O11" s="30" t="str">
        <f>IFERROR(VLOOKUP($B11,O$2:$AF$5,MAX($L$6:$AE$6)+2-O$6,0)*O$7,"")</f>
        <v/>
      </c>
      <c r="P11" s="30" t="str">
        <f>IFERROR(VLOOKUP($B11,P$2:$AF$5,MAX($L$6:$AE$6)+2-P$6,0)*P$7,"")</f>
        <v/>
      </c>
      <c r="Q11" s="30" t="str">
        <f>IFERROR(VLOOKUP($B11,Q$2:$AF$5,MAX($L$6:$AE$6)+2-Q$6,0)*Q$7,"")</f>
        <v/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 t="str">
        <f t="shared" si="0"/>
        <v/>
      </c>
      <c r="AG11" s="93"/>
      <c r="AH11" s="90"/>
      <c r="AI11" s="90">
        <v>4</v>
      </c>
    </row>
    <row r="12" spans="1:35">
      <c r="A12" s="24" t="s">
        <v>60</v>
      </c>
      <c r="B12" s="92">
        <v>12</v>
      </c>
      <c r="C12" s="92">
        <v>10089250185</v>
      </c>
      <c r="D12" s="9" t="s">
        <v>368</v>
      </c>
      <c r="E12" s="9" t="s">
        <v>84</v>
      </c>
      <c r="F12" s="25"/>
      <c r="G12" s="26"/>
      <c r="H12" s="27">
        <v>12</v>
      </c>
      <c r="I12" s="15"/>
      <c r="J12" s="28"/>
      <c r="K12" s="29"/>
      <c r="L12" s="30" t="str">
        <f>IFERROR(VLOOKUP($B12,L$2:$AF$5,MAX($L$6:$AE$6)+2-L$6,0)*L$7,"")</f>
        <v/>
      </c>
      <c r="M12" s="30" t="str">
        <f>IFERROR(VLOOKUP($B12,M$2:$AF$5,MAX($L$6:$AE$6)+2-M$6,0)*M$7,"")</f>
        <v/>
      </c>
      <c r="N12" s="30" t="str">
        <f>IFERROR(VLOOKUP($B12,N$2:$AF$5,MAX($L$6:$AE$6)+2-N$6,0)*N$7,"")</f>
        <v/>
      </c>
      <c r="O12" s="30" t="str">
        <f>IFERROR(VLOOKUP($B12,O$2:$AF$5,MAX($L$6:$AE$6)+2-O$6,0)*O$7,"")</f>
        <v/>
      </c>
      <c r="P12" s="30" t="str">
        <f>IFERROR(VLOOKUP($B12,P$2:$AF$5,MAX($L$6:$AE$6)+2-P$6,0)*P$7,"")</f>
        <v/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 t="str">
        <f>IFERROR(VLOOKUP($B12,T$2:$AF$5,MAX($L$6:$AE$6)+2-T$6,0)*T$7,"")</f>
        <v/>
      </c>
      <c r="U12" s="30" t="str">
        <f>IFERROR(VLOOKUP($B12,U$2:$AF$5,MAX($L$6:$AE$6)+2-U$6,0)*U$7,"")</f>
        <v/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 t="str">
        <f t="shared" si="0"/>
        <v/>
      </c>
      <c r="AG12" s="93"/>
      <c r="AH12" s="90"/>
      <c r="AI12" s="90">
        <v>5</v>
      </c>
    </row>
    <row r="13" spans="1:35">
      <c r="A13" s="24" t="s">
        <v>90</v>
      </c>
      <c r="B13" s="92">
        <v>11</v>
      </c>
      <c r="C13" s="92">
        <v>10089251195</v>
      </c>
      <c r="D13" s="9" t="s">
        <v>375</v>
      </c>
      <c r="E13" s="9" t="s">
        <v>84</v>
      </c>
      <c r="F13" s="25"/>
      <c r="G13" s="26"/>
      <c r="H13" s="27">
        <v>7</v>
      </c>
      <c r="I13" s="15"/>
      <c r="J13" s="28"/>
      <c r="K13" s="29"/>
      <c r="L13" s="30" t="str">
        <f>IFERROR(VLOOKUP($B13,L$2:$AF$5,MAX($L$6:$AE$6)+2-L$6,0)*L$7,"")</f>
        <v/>
      </c>
      <c r="M13" s="30" t="str">
        <f>IFERROR(VLOOKUP($B13,M$2:$AF$5,MAX($L$6:$AE$6)+2-M$6,0)*M$7,"")</f>
        <v/>
      </c>
      <c r="N13" s="30" t="str">
        <f>IFERROR(VLOOKUP($B13,N$2:$AF$5,MAX($L$6:$AE$6)+2-N$6,0)*N$7,"")</f>
        <v/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 t="str">
        <f t="shared" si="0"/>
        <v/>
      </c>
      <c r="AG13" s="93"/>
      <c r="AH13" s="90"/>
      <c r="AI13" s="90">
        <v>6</v>
      </c>
    </row>
    <row r="14" spans="1:35">
      <c r="A14" s="24" t="s">
        <v>93</v>
      </c>
      <c r="B14" s="92">
        <v>5</v>
      </c>
      <c r="C14" s="92">
        <v>10109919269</v>
      </c>
      <c r="D14" s="9" t="s">
        <v>373</v>
      </c>
      <c r="E14" s="9" t="s">
        <v>163</v>
      </c>
      <c r="F14" s="25"/>
      <c r="G14" s="26"/>
      <c r="H14" s="27">
        <v>6</v>
      </c>
      <c r="I14" s="15"/>
      <c r="J14" s="28"/>
      <c r="K14" s="29"/>
      <c r="L14" s="30" t="str">
        <f>IFERROR(VLOOKUP($B14,L$2:$AF$5,MAX($L$6:$AE$6)+2-L$6,0)*L$7,"")</f>
        <v/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 t="str">
        <f>IFERROR(VLOOKUP($B14,P$2:$AF$5,MAX($L$6:$AE$6)+2-P$6,0)*P$7,"")</f>
        <v/>
      </c>
      <c r="Q14" s="30" t="str">
        <f>IFERROR(VLOOKUP($B14,Q$2:$AF$5,MAX($L$6:$AE$6)+2-Q$6,0)*Q$7,"")</f>
        <v/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 t="str">
        <f t="shared" si="0"/>
        <v/>
      </c>
      <c r="AG14" s="93"/>
      <c r="AH14" s="90"/>
      <c r="AI14" s="90">
        <v>7</v>
      </c>
    </row>
    <row r="15" spans="1:35">
      <c r="A15" s="24" t="s">
        <v>96</v>
      </c>
      <c r="B15" s="92">
        <v>6</v>
      </c>
      <c r="C15" s="92">
        <v>10117390895</v>
      </c>
      <c r="D15" s="9" t="s">
        <v>374</v>
      </c>
      <c r="E15" s="9" t="s">
        <v>68</v>
      </c>
      <c r="F15" s="25"/>
      <c r="G15" s="26"/>
      <c r="H15" s="27">
        <f>SUM(L15:AF15)+K15*-20+(J15*20)</f>
        <v>0</v>
      </c>
      <c r="I15" s="15"/>
      <c r="J15" s="28"/>
      <c r="K15" s="29"/>
      <c r="L15" s="30" t="str">
        <f>IFERROR(VLOOKUP($B15,L$2:$AF$5,MAX($L$6:$AE$6)+2-L$6,0)*L$7,"")</f>
        <v/>
      </c>
      <c r="M15" s="30" t="str">
        <f>IFERROR(VLOOKUP($B15,M$2:$AF$5,MAX($L$6:$AE$6)+2-M$6,0)*M$7,"")</f>
        <v/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 t="str">
        <f t="shared" si="0"/>
        <v/>
      </c>
      <c r="AG15" s="93"/>
      <c r="AH15" s="90"/>
      <c r="AI15" s="90">
        <v>8</v>
      </c>
    </row>
    <row r="16" spans="1:35">
      <c r="A16" s="24" t="s">
        <v>96</v>
      </c>
      <c r="B16" s="92">
        <v>3</v>
      </c>
      <c r="C16" s="92">
        <v>10107315023</v>
      </c>
      <c r="D16" s="9" t="s">
        <v>376</v>
      </c>
      <c r="E16" s="9" t="s">
        <v>163</v>
      </c>
      <c r="F16" s="25"/>
      <c r="G16" s="26"/>
      <c r="H16" s="27">
        <f>SUM(L16:AF16)+K16*-20+(J16*20)</f>
        <v>0</v>
      </c>
      <c r="I16" s="15"/>
      <c r="J16" s="28"/>
      <c r="K16" s="29"/>
      <c r="L16" s="30" t="str">
        <f>IFERROR(VLOOKUP($B16,L$2:$AF$5,MAX($L$6:$AE$6)+2-L$6,0)*L$7,"")</f>
        <v/>
      </c>
      <c r="M16" s="30" t="str">
        <f>IFERROR(VLOOKUP($B16,M$2:$AF$5,MAX($L$6:$AE$6)+2-M$6,0)*M$7,"")</f>
        <v/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 t="str">
        <f t="shared" si="0"/>
        <v/>
      </c>
      <c r="AG16" s="93"/>
      <c r="AH16" s="90"/>
      <c r="AI16" s="90">
        <v>9</v>
      </c>
    </row>
    <row r="19" spans="4:4">
      <c r="D19" s="31"/>
    </row>
    <row r="23" spans="4:4">
      <c r="D23" s="31"/>
    </row>
  </sheetData>
  <autoFilter ref="B7:AE7">
    <sortState ref="B8:AE16">
      <sortCondition descending="1" ref="H7:H16"/>
    </sortState>
  </autoFilter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38"/>
  <sheetViews>
    <sheetView topLeftCell="C1" zoomScale="150" workbookViewId="0">
      <selection activeCell="I1" sqref="I1:AI1048576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2.125" style="2" bestFit="1" customWidth="1"/>
    <col min="4" max="4" width="22" style="2" customWidth="1"/>
    <col min="5" max="5" width="26.625" style="2" customWidth="1"/>
    <col min="6" max="6" width="8.625" style="2" hidden="1" customWidth="1"/>
    <col min="7" max="7" width="10.625" style="2" hidden="1" customWidth="1"/>
    <col min="8" max="8" width="10.125" style="2" customWidth="1"/>
    <col min="9" max="9" width="5" style="2" hidden="1" customWidth="1"/>
    <col min="10" max="10" width="6.5" style="2" hidden="1" customWidth="1"/>
    <col min="11" max="11" width="6" style="2" hidden="1" customWidth="1"/>
    <col min="12" max="31" width="5" style="2" hidden="1" customWidth="1"/>
    <col min="32" max="35" width="0" style="2" hidden="1" customWidth="1"/>
    <col min="36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68</v>
      </c>
      <c r="M2" s="8">
        <v>59</v>
      </c>
      <c r="N2" s="8">
        <v>65</v>
      </c>
      <c r="O2" s="8">
        <v>73</v>
      </c>
      <c r="P2" s="8">
        <v>61</v>
      </c>
      <c r="Q2" s="8">
        <v>63</v>
      </c>
      <c r="R2" s="8">
        <v>61</v>
      </c>
      <c r="S2" s="8">
        <v>65</v>
      </c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54</v>
      </c>
      <c r="M3" s="8">
        <v>72</v>
      </c>
      <c r="N3" s="8">
        <v>68</v>
      </c>
      <c r="O3" s="8">
        <v>61</v>
      </c>
      <c r="P3" s="8">
        <v>65</v>
      </c>
      <c r="Q3" s="8">
        <v>54</v>
      </c>
      <c r="R3" s="8">
        <v>73</v>
      </c>
      <c r="S3" s="8">
        <v>61</v>
      </c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51</v>
      </c>
      <c r="M4" s="9">
        <v>61</v>
      </c>
      <c r="N4" s="9">
        <v>54</v>
      </c>
      <c r="O4" s="9">
        <v>54</v>
      </c>
      <c r="P4" s="9">
        <v>56</v>
      </c>
      <c r="Q4" s="9">
        <v>67</v>
      </c>
      <c r="R4" s="9">
        <v>72</v>
      </c>
      <c r="S4" s="9">
        <v>51</v>
      </c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63</v>
      </c>
      <c r="M5" s="9">
        <v>73</v>
      </c>
      <c r="N5" s="9">
        <v>51</v>
      </c>
      <c r="O5" s="9">
        <v>70</v>
      </c>
      <c r="P5" s="9">
        <v>51</v>
      </c>
      <c r="Q5" s="9">
        <v>73</v>
      </c>
      <c r="R5" s="9">
        <v>54</v>
      </c>
      <c r="S5" s="9">
        <v>73</v>
      </c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276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2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61</v>
      </c>
      <c r="C8" s="45">
        <v>10079642236</v>
      </c>
      <c r="D8" s="6" t="s">
        <v>304</v>
      </c>
      <c r="E8" s="6" t="s">
        <v>68</v>
      </c>
      <c r="F8" s="25"/>
      <c r="G8" s="26"/>
      <c r="H8" s="27">
        <f t="shared" ref="H8:H28" si="0">SUM(L8:AF8)+K8*-20+(J8*20)</f>
        <v>21</v>
      </c>
      <c r="I8" s="15"/>
      <c r="J8" s="28"/>
      <c r="K8" s="29"/>
      <c r="L8" s="30" t="str">
        <f>IFERROR(VLOOKUP($B8,L$2:$AF$5,MAX($L$6:$AE$6)+2-L$6,0)*L$7,"")</f>
        <v/>
      </c>
      <c r="M8" s="30">
        <f>IFERROR(VLOOKUP($B8,M$2:$AF$5,MAX($L$6:$AE$6)+2-M$6,0)*M$7,"")</f>
        <v>2</v>
      </c>
      <c r="N8" s="30" t="str">
        <f>IFERROR(VLOOKUP($B8,N$2:$AF$5,MAX($L$6:$AE$6)+2-N$6,0)*N$7,"")</f>
        <v/>
      </c>
      <c r="O8" s="30">
        <f>IFERROR(VLOOKUP($B8,O$2:$AF$5,MAX($L$6:$AE$6)+2-O$6,0)*O$7,"")</f>
        <v>3</v>
      </c>
      <c r="P8" s="30">
        <f>IFERROR(VLOOKUP($B8,P$2:$AF$5,MAX($L$6:$AE$6)+2-P$6,0)*P$7,"")</f>
        <v>5</v>
      </c>
      <c r="Q8" s="30" t="str">
        <f>IFERROR(VLOOKUP($B8,Q$2:$AF$5,MAX($L$6:$AE$6)+2-Q$6,0)*Q$7,"")</f>
        <v/>
      </c>
      <c r="R8" s="30">
        <f>IFERROR(VLOOKUP($B8,R$2:$AF$5,MAX($L$6:$AE$6)+2-R$6,0)*R$7,"")</f>
        <v>5</v>
      </c>
      <c r="S8" s="30">
        <f>IFERROR(VLOOKUP($B8,S$2:$AF$5,MAX($L$6:$AE$6)+2-S$6,0)*S$7,"")</f>
        <v>6</v>
      </c>
      <c r="T8" s="30" t="str">
        <f>IFERROR(VLOOKUP($B8,T$2:$AF$5,MAX($L$6:$AE$6)+2-T$6,0)*T$7,"")</f>
        <v/>
      </c>
      <c r="U8" s="30" t="str">
        <f>IFERROR(VLOOKUP($B8,U$2:$AF$5,MAX($L$6:$AE$6)+2-U$6,0)*U$7,"")</f>
        <v/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 t="str">
        <f t="shared" ref="AF8:AF29" si="1">IFERROR(VLOOKUP(B8,AH:AI,2,0),"")</f>
        <v/>
      </c>
      <c r="AG8" s="93"/>
      <c r="AH8" s="90"/>
      <c r="AI8" s="90">
        <v>1</v>
      </c>
    </row>
    <row r="9" spans="1:35">
      <c r="A9" s="24" t="s">
        <v>31</v>
      </c>
      <c r="B9" s="45">
        <v>65</v>
      </c>
      <c r="C9" s="45">
        <v>10047563528</v>
      </c>
      <c r="D9" s="6" t="s">
        <v>281</v>
      </c>
      <c r="E9" s="6" t="s">
        <v>29</v>
      </c>
      <c r="F9" s="25"/>
      <c r="G9" s="26"/>
      <c r="H9" s="27">
        <f t="shared" si="0"/>
        <v>18</v>
      </c>
      <c r="I9" s="15"/>
      <c r="J9" s="28"/>
      <c r="K9" s="29"/>
      <c r="L9" s="30" t="str">
        <f>IFERROR(VLOOKUP($B9,L$2:$AF$5,MAX($L$6:$AE$6)+2-L$6,0)*L$7,"")</f>
        <v/>
      </c>
      <c r="M9" s="30" t="str">
        <f>IFERROR(VLOOKUP($B9,M$2:$AF$5,MAX($L$6:$AE$6)+2-M$6,0)*M$7,"")</f>
        <v/>
      </c>
      <c r="N9" s="30">
        <f>IFERROR(VLOOKUP($B9,N$2:$AF$5,MAX($L$6:$AE$6)+2-N$6,0)*N$7,"")</f>
        <v>5</v>
      </c>
      <c r="O9" s="30" t="str">
        <f>IFERROR(VLOOKUP($B9,O$2:$AF$5,MAX($L$6:$AE$6)+2-O$6,0)*O$7,"")</f>
        <v/>
      </c>
      <c r="P9" s="30">
        <f>IFERROR(VLOOKUP($B9,P$2:$AF$5,MAX($L$6:$AE$6)+2-P$6,0)*P$7,"")</f>
        <v>3</v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>
        <f>IFERROR(VLOOKUP($B9,S$2:$AF$5,MAX($L$6:$AE$6)+2-S$6,0)*S$7,"")</f>
        <v>10</v>
      </c>
      <c r="T9" s="30" t="str">
        <f>IFERROR(VLOOKUP($B9,T$2:$AF$5,MAX($L$6:$AE$6)+2-T$6,0)*T$7,"")</f>
        <v/>
      </c>
      <c r="U9" s="30" t="str">
        <f>IFERROR(VLOOKUP($B9,U$2:$AF$5,MAX($L$6:$AE$6)+2-U$6,0)*U$7,"")</f>
        <v/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 t="str">
        <f t="shared" si="1"/>
        <v/>
      </c>
      <c r="AG9" s="93"/>
      <c r="AH9" s="90"/>
      <c r="AI9" s="90">
        <v>2</v>
      </c>
    </row>
    <row r="10" spans="1:35">
      <c r="A10" s="24" t="s">
        <v>35</v>
      </c>
      <c r="B10" s="45">
        <v>73</v>
      </c>
      <c r="C10" s="45">
        <v>10097731625</v>
      </c>
      <c r="D10" s="47" t="s">
        <v>277</v>
      </c>
      <c r="E10" s="47" t="s">
        <v>44</v>
      </c>
      <c r="F10" s="25"/>
      <c r="G10" s="26"/>
      <c r="H10" s="27">
        <f t="shared" si="0"/>
        <v>12</v>
      </c>
      <c r="I10" s="15"/>
      <c r="J10" s="28"/>
      <c r="K10" s="29"/>
      <c r="L10" s="30" t="str">
        <f>IFERROR(VLOOKUP($B10,L$2:$AF$5,MAX($L$6:$AE$6)+2-L$6,0)*L$7,"")</f>
        <v/>
      </c>
      <c r="M10" s="30">
        <f>IFERROR(VLOOKUP($B10,M$2:$AF$5,MAX($L$6:$AE$6)+2-M$6,0)*M$7,"")</f>
        <v>1</v>
      </c>
      <c r="N10" s="30" t="str">
        <f>IFERROR(VLOOKUP($B10,N$2:$AF$5,MAX($L$6:$AE$6)+2-N$6,0)*N$7,"")</f>
        <v/>
      </c>
      <c r="O10" s="30">
        <f>IFERROR(VLOOKUP($B10,O$2:$AF$5,MAX($L$6:$AE$6)+2-O$6,0)*O$7,"")</f>
        <v>5</v>
      </c>
      <c r="P10" s="30" t="str">
        <f>IFERROR(VLOOKUP($B10,P$2:$AF$5,MAX($L$6:$AE$6)+2-P$6,0)*P$7,"")</f>
        <v/>
      </c>
      <c r="Q10" s="30">
        <f>IFERROR(VLOOKUP($B10,Q$2:$AF$5,MAX($L$6:$AE$6)+2-Q$6,0)*Q$7,"")</f>
        <v>1</v>
      </c>
      <c r="R10" s="30">
        <f>IFERROR(VLOOKUP($B10,R$2:$AF$5,MAX($L$6:$AE$6)+2-R$6,0)*R$7,"")</f>
        <v>3</v>
      </c>
      <c r="S10" s="30">
        <f>IFERROR(VLOOKUP($B10,S$2:$AF$5,MAX($L$6:$AE$6)+2-S$6,0)*S$7,"")</f>
        <v>2</v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 t="str">
        <f t="shared" si="1"/>
        <v/>
      </c>
      <c r="AG10" s="93"/>
      <c r="AH10" s="90"/>
      <c r="AI10" s="90">
        <v>3</v>
      </c>
    </row>
    <row r="11" spans="1:35">
      <c r="A11" s="24" t="s">
        <v>38</v>
      </c>
      <c r="B11" s="45">
        <v>54</v>
      </c>
      <c r="C11" s="45">
        <v>10047423482</v>
      </c>
      <c r="D11" s="6" t="s">
        <v>290</v>
      </c>
      <c r="E11" s="6" t="s">
        <v>81</v>
      </c>
      <c r="F11" s="25"/>
      <c r="G11" s="26"/>
      <c r="H11" s="27">
        <f t="shared" si="0"/>
        <v>11</v>
      </c>
      <c r="I11" s="15"/>
      <c r="J11" s="28"/>
      <c r="K11" s="29"/>
      <c r="L11" s="30">
        <f>IFERROR(VLOOKUP($B11,L$2:$AF$5,MAX($L$6:$AE$6)+2-L$6,0)*L$7,"")</f>
        <v>3</v>
      </c>
      <c r="M11" s="30" t="str">
        <f>IFERROR(VLOOKUP($B11,M$2:$AF$5,MAX($L$6:$AE$6)+2-M$6,0)*M$7,"")</f>
        <v/>
      </c>
      <c r="N11" s="30">
        <f>IFERROR(VLOOKUP($B11,N$2:$AF$5,MAX($L$6:$AE$6)+2-N$6,0)*N$7,"")</f>
        <v>2</v>
      </c>
      <c r="O11" s="30">
        <f>IFERROR(VLOOKUP($B11,O$2:$AF$5,MAX($L$6:$AE$6)+2-O$6,0)*O$7,"")</f>
        <v>2</v>
      </c>
      <c r="P11" s="30" t="str">
        <f>IFERROR(VLOOKUP($B11,P$2:$AF$5,MAX($L$6:$AE$6)+2-P$6,0)*P$7,"")</f>
        <v/>
      </c>
      <c r="Q11" s="30">
        <f>IFERROR(VLOOKUP($B11,Q$2:$AF$5,MAX($L$6:$AE$6)+2-Q$6,0)*Q$7,"")</f>
        <v>3</v>
      </c>
      <c r="R11" s="30">
        <f>IFERROR(VLOOKUP($B11,R$2:$AF$5,MAX($L$6:$AE$6)+2-R$6,0)*R$7,"")</f>
        <v>1</v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 t="str">
        <f t="shared" si="1"/>
        <v/>
      </c>
      <c r="AG11" s="93"/>
      <c r="AH11" s="90"/>
      <c r="AI11" s="90">
        <v>4</v>
      </c>
    </row>
    <row r="12" spans="1:35">
      <c r="A12" s="24" t="s">
        <v>60</v>
      </c>
      <c r="B12" s="45">
        <v>51</v>
      </c>
      <c r="C12" s="45">
        <v>10116581957</v>
      </c>
      <c r="D12" s="6" t="s">
        <v>288</v>
      </c>
      <c r="E12" s="6" t="s">
        <v>81</v>
      </c>
      <c r="F12" s="25"/>
      <c r="G12" s="26"/>
      <c r="H12" s="27">
        <f t="shared" si="0"/>
        <v>8</v>
      </c>
      <c r="I12" s="15"/>
      <c r="J12" s="28"/>
      <c r="K12" s="29"/>
      <c r="L12" s="30">
        <f>IFERROR(VLOOKUP($B12,L$2:$AF$5,MAX($L$6:$AE$6)+2-L$6,0)*L$7,"")</f>
        <v>2</v>
      </c>
      <c r="M12" s="30" t="str">
        <f>IFERROR(VLOOKUP($B12,M$2:$AF$5,MAX($L$6:$AE$6)+2-M$6,0)*M$7,"")</f>
        <v/>
      </c>
      <c r="N12" s="30">
        <f>IFERROR(VLOOKUP($B12,N$2:$AF$5,MAX($L$6:$AE$6)+2-N$6,0)*N$7,"")</f>
        <v>1</v>
      </c>
      <c r="O12" s="30" t="str">
        <f>IFERROR(VLOOKUP($B12,O$2:$AF$5,MAX($L$6:$AE$6)+2-O$6,0)*O$7,"")</f>
        <v/>
      </c>
      <c r="P12" s="30">
        <f>IFERROR(VLOOKUP($B12,P$2:$AF$5,MAX($L$6:$AE$6)+2-P$6,0)*P$7,"")</f>
        <v>1</v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>
        <f>IFERROR(VLOOKUP($B12,S$2:$AF$5,MAX($L$6:$AE$6)+2-S$6,0)*S$7,"")</f>
        <v>4</v>
      </c>
      <c r="T12" s="30" t="str">
        <f>IFERROR(VLOOKUP($B12,T$2:$AF$5,MAX($L$6:$AE$6)+2-T$6,0)*T$7,"")</f>
        <v/>
      </c>
      <c r="U12" s="30" t="str">
        <f>IFERROR(VLOOKUP($B12,U$2:$AF$5,MAX($L$6:$AE$6)+2-U$6,0)*U$7,"")</f>
        <v/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 t="str">
        <f t="shared" si="1"/>
        <v/>
      </c>
      <c r="AG12" s="93"/>
      <c r="AH12" s="90"/>
      <c r="AI12" s="90">
        <v>5</v>
      </c>
    </row>
    <row r="13" spans="1:35">
      <c r="A13" s="24" t="s">
        <v>90</v>
      </c>
      <c r="B13" s="45">
        <v>68</v>
      </c>
      <c r="C13" s="45">
        <v>10010959364</v>
      </c>
      <c r="D13" s="6" t="s">
        <v>285</v>
      </c>
      <c r="E13" s="6" t="s">
        <v>286</v>
      </c>
      <c r="F13" s="25"/>
      <c r="G13" s="26"/>
      <c r="H13" s="27">
        <f t="shared" si="0"/>
        <v>8</v>
      </c>
      <c r="I13" s="15"/>
      <c r="J13" s="28"/>
      <c r="K13" s="29"/>
      <c r="L13" s="30">
        <f>IFERROR(VLOOKUP($B13,L$2:$AF$5,MAX($L$6:$AE$6)+2-L$6,0)*L$7,"")</f>
        <v>5</v>
      </c>
      <c r="M13" s="30" t="str">
        <f>IFERROR(VLOOKUP($B13,M$2:$AF$5,MAX($L$6:$AE$6)+2-M$6,0)*M$7,"")</f>
        <v/>
      </c>
      <c r="N13" s="30">
        <f>IFERROR(VLOOKUP($B13,N$2:$AF$5,MAX($L$6:$AE$6)+2-N$6,0)*N$7,"")</f>
        <v>3</v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 t="str">
        <f t="shared" si="1"/>
        <v/>
      </c>
      <c r="AG13" s="93"/>
      <c r="AH13" s="90"/>
      <c r="AI13" s="90">
        <v>6</v>
      </c>
    </row>
    <row r="14" spans="1:35">
      <c r="A14" s="24" t="s">
        <v>93</v>
      </c>
      <c r="B14" s="45">
        <v>63</v>
      </c>
      <c r="C14" s="45">
        <v>10079640721</v>
      </c>
      <c r="D14" s="6" t="s">
        <v>283</v>
      </c>
      <c r="E14" s="6" t="s">
        <v>68</v>
      </c>
      <c r="F14" s="25"/>
      <c r="G14" s="26"/>
      <c r="H14" s="27">
        <f t="shared" si="0"/>
        <v>6</v>
      </c>
      <c r="I14" s="15"/>
      <c r="J14" s="28"/>
      <c r="K14" s="29"/>
      <c r="L14" s="30">
        <f>IFERROR(VLOOKUP($B14,L$2:$AF$5,MAX($L$6:$AE$6)+2-L$6,0)*L$7,"")</f>
        <v>1</v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 t="str">
        <f>IFERROR(VLOOKUP($B14,P$2:$AF$5,MAX($L$6:$AE$6)+2-P$6,0)*P$7,"")</f>
        <v/>
      </c>
      <c r="Q14" s="30">
        <f>IFERROR(VLOOKUP($B14,Q$2:$AF$5,MAX($L$6:$AE$6)+2-Q$6,0)*Q$7,"")</f>
        <v>5</v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 t="str">
        <f t="shared" si="1"/>
        <v/>
      </c>
      <c r="AG14" s="93"/>
      <c r="AH14" s="90"/>
      <c r="AI14" s="90">
        <v>7</v>
      </c>
    </row>
    <row r="15" spans="1:35">
      <c r="A15" s="24" t="s">
        <v>96</v>
      </c>
      <c r="B15" s="45">
        <v>59</v>
      </c>
      <c r="C15" s="45">
        <v>10082683689</v>
      </c>
      <c r="D15" s="6" t="s">
        <v>306</v>
      </c>
      <c r="E15" s="6" t="s">
        <v>68</v>
      </c>
      <c r="F15" s="25"/>
      <c r="G15" s="26"/>
      <c r="H15" s="27">
        <f t="shared" si="0"/>
        <v>5</v>
      </c>
      <c r="I15" s="15"/>
      <c r="J15" s="28"/>
      <c r="K15" s="29"/>
      <c r="L15" s="30" t="str">
        <f>IFERROR(VLOOKUP($B15,L$2:$AF$5,MAX($L$6:$AE$6)+2-L$6,0)*L$7,"")</f>
        <v/>
      </c>
      <c r="M15" s="30">
        <f>IFERROR(VLOOKUP($B15,M$2:$AF$5,MAX($L$6:$AE$6)+2-M$6,0)*M$7,"")</f>
        <v>5</v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 t="str">
        <f t="shared" si="1"/>
        <v/>
      </c>
      <c r="AG15" s="93"/>
      <c r="AH15" s="90"/>
      <c r="AI15" s="90">
        <v>8</v>
      </c>
    </row>
    <row r="16" spans="1:35">
      <c r="A16" s="24" t="s">
        <v>96</v>
      </c>
      <c r="B16" s="45">
        <v>72</v>
      </c>
      <c r="C16" s="45">
        <v>10115820610</v>
      </c>
      <c r="D16" s="6" t="s">
        <v>292</v>
      </c>
      <c r="E16" s="6" t="s">
        <v>47</v>
      </c>
      <c r="F16" s="25"/>
      <c r="G16" s="26"/>
      <c r="H16" s="27">
        <f t="shared" si="0"/>
        <v>5</v>
      </c>
      <c r="I16" s="15"/>
      <c r="J16" s="28"/>
      <c r="K16" s="29"/>
      <c r="L16" s="30" t="str">
        <f>IFERROR(VLOOKUP($B16,L$2:$AF$5,MAX($L$6:$AE$6)+2-L$6,0)*L$7,"")</f>
        <v/>
      </c>
      <c r="M16" s="30">
        <f>IFERROR(VLOOKUP($B16,M$2:$AF$5,MAX($L$6:$AE$6)+2-M$6,0)*M$7,"")</f>
        <v>3</v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>
        <f>IFERROR(VLOOKUP($B16,R$2:$AF$5,MAX($L$6:$AE$6)+2-R$6,0)*R$7,"")</f>
        <v>2</v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 t="str">
        <f t="shared" si="1"/>
        <v/>
      </c>
      <c r="AG16" s="93"/>
      <c r="AH16" s="90"/>
      <c r="AI16" s="90">
        <v>9</v>
      </c>
    </row>
    <row r="17" spans="1:35">
      <c r="A17" s="24">
        <v>11</v>
      </c>
      <c r="B17" s="45">
        <v>56</v>
      </c>
      <c r="C17" s="45">
        <v>10092750269</v>
      </c>
      <c r="D17" s="6" t="s">
        <v>312</v>
      </c>
      <c r="E17" s="6" t="s">
        <v>313</v>
      </c>
      <c r="F17" s="25"/>
      <c r="G17" s="26"/>
      <c r="H17" s="27">
        <f t="shared" si="0"/>
        <v>2</v>
      </c>
      <c r="I17" s="15"/>
      <c r="J17" s="28"/>
      <c r="K17" s="29"/>
      <c r="L17" s="30" t="str">
        <f>IFERROR(VLOOKUP($B17,L$2:$AF$5,MAX($L$6:$AE$6)+2-L$6,0)*L$7,"")</f>
        <v/>
      </c>
      <c r="M17" s="30" t="str">
        <f>IFERROR(VLOOKUP($B17,M$2:$AF$5,MAX($L$6:$AE$6)+2-M$6,0)*M$7,"")</f>
        <v/>
      </c>
      <c r="N17" s="30" t="str">
        <f>IFERROR(VLOOKUP($B17,N$2:$AF$5,MAX($L$6:$AE$6)+2-N$6,0)*N$7,"")</f>
        <v/>
      </c>
      <c r="O17" s="30" t="str">
        <f>IFERROR(VLOOKUP($B17,O$2:$AF$5,MAX($L$6:$AE$6)+2-O$6,0)*O$7,"")</f>
        <v/>
      </c>
      <c r="P17" s="30">
        <f>IFERROR(VLOOKUP($B17,P$2:$AF$5,MAX($L$6:$AE$6)+2-P$6,0)*P$7,"")</f>
        <v>2</v>
      </c>
      <c r="Q17" s="30" t="str">
        <f>IFERROR(VLOOKUP($B17,Q$2:$AF$5,MAX($L$6:$AE$6)+2-Q$6,0)*Q$7,"")</f>
        <v/>
      </c>
      <c r="R17" s="30" t="str">
        <f>IFERROR(VLOOKUP($B17,R$2:$AF$5,MAX($L$6:$AE$6)+2-R$6,0)*R$7,"")</f>
        <v/>
      </c>
      <c r="S17" s="30" t="str">
        <f>IFERROR(VLOOKUP($B17,S$2:$AF$5,MAX($L$6:$AE$6)+2-S$6,0)*S$7,"")</f>
        <v/>
      </c>
      <c r="T17" s="30" t="str">
        <f>IFERROR(VLOOKUP($B17,T$2:$AF$5,MAX($L$6:$AE$6)+2-T$6,0)*T$7,"")</f>
        <v/>
      </c>
      <c r="U17" s="30" t="str">
        <f>IFERROR(VLOOKUP($B17,U$2:$AF$5,MAX($L$6:$AE$6)+2-U$6,0)*U$7,"")</f>
        <v/>
      </c>
      <c r="V17" s="30" t="str">
        <f>IFERROR(VLOOKUP($B17,V$2:$AF$5,MAX($L$6:$AE$6)+2-V$6,0)*V$7,"")</f>
        <v/>
      </c>
      <c r="W17" s="30" t="str">
        <f>IFERROR(VLOOKUP($B17,W$2:$AF$5,MAX($L$6:$AE$6)+2-W$6,0)*W$7,"")</f>
        <v/>
      </c>
      <c r="X17" s="30" t="str">
        <f>IFERROR(VLOOKUP($B17,X$2:$AF$5,MAX($L$6:$AE$6)+2-X$6,0)*X$7,"")</f>
        <v/>
      </c>
      <c r="Y17" s="30" t="str">
        <f>IFERROR(VLOOKUP($B17,Y$2:$AF$5,MAX($L$6:$AE$6)+2-Y$6,0)*Y$7,"")</f>
        <v/>
      </c>
      <c r="Z17" s="30" t="str">
        <f>IFERROR(VLOOKUP($B17,Z$2:$AF$5,MAX($L$6:$AE$6)+2-Z$6,0)*Z$7,"")</f>
        <v/>
      </c>
      <c r="AA17" s="30" t="str">
        <f>IFERROR(VLOOKUP($B17,AA$2:$AF$5,MAX($L$6:$AE$6)+2-AA$6,0)*AA$7,"")</f>
        <v/>
      </c>
      <c r="AB17" s="30" t="str">
        <f>IFERROR(VLOOKUP($B17,AB$2:$AF$5,MAX($L$6:$AE$6)+2-AB$6,0)*AB$7,"")</f>
        <v/>
      </c>
      <c r="AC17" s="30" t="str">
        <f>IFERROR(VLOOKUP($B17,AC$2:$AF$5,MAX($L$6:$AE$6)+2-AC$6,0)*AC$7,"")</f>
        <v/>
      </c>
      <c r="AD17" s="30" t="str">
        <f>IFERROR(VLOOKUP($B17,AD$2:$AF$5,MAX($L$6:$AE$6)+2-AD$6,0)*AD$7,"")</f>
        <v/>
      </c>
      <c r="AE17" s="30" t="str">
        <f>IFERROR(VLOOKUP($B17,AE$2:$AF$5,MAX($L$6:$AE$6)+2-AE$6,0)*AE$7,"")</f>
        <v/>
      </c>
      <c r="AF17" s="33" t="str">
        <f t="shared" si="1"/>
        <v/>
      </c>
      <c r="AG17" s="93"/>
      <c r="AH17" s="90"/>
      <c r="AI17" s="90">
        <v>10</v>
      </c>
    </row>
    <row r="18" spans="1:35">
      <c r="A18" s="24" t="s">
        <v>102</v>
      </c>
      <c r="B18" s="45">
        <v>67</v>
      </c>
      <c r="C18" s="45">
        <v>10080874035</v>
      </c>
      <c r="D18" s="6" t="s">
        <v>302</v>
      </c>
      <c r="E18" s="6" t="s">
        <v>29</v>
      </c>
      <c r="F18" s="25"/>
      <c r="G18" s="26"/>
      <c r="H18" s="27">
        <f t="shared" si="0"/>
        <v>2</v>
      </c>
      <c r="I18" s="15"/>
      <c r="J18" s="28"/>
      <c r="K18" s="29"/>
      <c r="L18" s="30" t="str">
        <f>IFERROR(VLOOKUP($B18,L$2:$AF$5,MAX($L$6:$AE$6)+2-L$6,0)*L$7,"")</f>
        <v/>
      </c>
      <c r="M18" s="30" t="str">
        <f>IFERROR(VLOOKUP($B18,M$2:$AF$5,MAX($L$6:$AE$6)+2-M$6,0)*M$7,"")</f>
        <v/>
      </c>
      <c r="N18" s="30" t="str">
        <f>IFERROR(VLOOKUP($B18,N$2:$AF$5,MAX($L$6:$AE$6)+2-N$6,0)*N$7,"")</f>
        <v/>
      </c>
      <c r="O18" s="30" t="str">
        <f>IFERROR(VLOOKUP($B18,O$2:$AF$5,MAX($L$6:$AE$6)+2-O$6,0)*O$7,"")</f>
        <v/>
      </c>
      <c r="P18" s="30" t="str">
        <f>IFERROR(VLOOKUP($B18,P$2:$AF$5,MAX($L$6:$AE$6)+2-P$6,0)*P$7,"")</f>
        <v/>
      </c>
      <c r="Q18" s="30">
        <f>IFERROR(VLOOKUP($B18,Q$2:$AF$5,MAX($L$6:$AE$6)+2-Q$6,0)*Q$7,"")</f>
        <v>2</v>
      </c>
      <c r="R18" s="30" t="str">
        <f>IFERROR(VLOOKUP($B18,R$2:$AF$5,MAX($L$6:$AE$6)+2-R$6,0)*R$7,"")</f>
        <v/>
      </c>
      <c r="S18" s="30" t="str">
        <f>IFERROR(VLOOKUP($B18,S$2:$AF$5,MAX($L$6:$AE$6)+2-S$6,0)*S$7,"")</f>
        <v/>
      </c>
      <c r="T18" s="30" t="str">
        <f>IFERROR(VLOOKUP($B18,T$2:$AF$5,MAX($L$6:$AE$6)+2-T$6,0)*T$7,"")</f>
        <v/>
      </c>
      <c r="U18" s="30" t="str">
        <f>IFERROR(VLOOKUP($B18,U$2:$AF$5,MAX($L$6:$AE$6)+2-U$6,0)*U$7,"")</f>
        <v/>
      </c>
      <c r="V18" s="30" t="str">
        <f>IFERROR(VLOOKUP($B18,V$2:$AF$5,MAX($L$6:$AE$6)+2-V$6,0)*V$7,"")</f>
        <v/>
      </c>
      <c r="W18" s="30" t="str">
        <f>IFERROR(VLOOKUP($B18,W$2:$AF$5,MAX($L$6:$AE$6)+2-W$6,0)*W$7,"")</f>
        <v/>
      </c>
      <c r="X18" s="30" t="str">
        <f>IFERROR(VLOOKUP($B18,X$2:$AF$5,MAX($L$6:$AE$6)+2-X$6,0)*X$7,"")</f>
        <v/>
      </c>
      <c r="Y18" s="30" t="str">
        <f>IFERROR(VLOOKUP($B18,Y$2:$AF$5,MAX($L$6:$AE$6)+2-Y$6,0)*Y$7,"")</f>
        <v/>
      </c>
      <c r="Z18" s="30" t="str">
        <f>IFERROR(VLOOKUP($B18,Z$2:$AF$5,MAX($L$6:$AE$6)+2-Z$6,0)*Z$7,"")</f>
        <v/>
      </c>
      <c r="AA18" s="30" t="str">
        <f>IFERROR(VLOOKUP($B18,AA$2:$AF$5,MAX($L$6:$AE$6)+2-AA$6,0)*AA$7,"")</f>
        <v/>
      </c>
      <c r="AB18" s="30" t="str">
        <f>IFERROR(VLOOKUP($B18,AB$2:$AF$5,MAX($L$6:$AE$6)+2-AB$6,0)*AB$7,"")</f>
        <v/>
      </c>
      <c r="AC18" s="30" t="str">
        <f>IFERROR(VLOOKUP($B18,AC$2:$AF$5,MAX($L$6:$AE$6)+2-AC$6,0)*AC$7,"")</f>
        <v/>
      </c>
      <c r="AD18" s="30" t="str">
        <f>IFERROR(VLOOKUP($B18,AD$2:$AF$5,MAX($L$6:$AE$6)+2-AD$6,0)*AD$7,"")</f>
        <v/>
      </c>
      <c r="AE18" s="30" t="str">
        <f>IFERROR(VLOOKUP($B18,AE$2:$AF$5,MAX($L$6:$AE$6)+2-AE$6,0)*AE$7,"")</f>
        <v/>
      </c>
      <c r="AF18" s="33" t="str">
        <f t="shared" si="1"/>
        <v/>
      </c>
      <c r="AG18" s="93"/>
      <c r="AH18" s="90"/>
      <c r="AI18" s="90">
        <v>11</v>
      </c>
    </row>
    <row r="19" spans="1:35">
      <c r="A19" s="24" t="s">
        <v>174</v>
      </c>
      <c r="B19" s="45">
        <v>70</v>
      </c>
      <c r="C19" s="45">
        <v>10097359587</v>
      </c>
      <c r="D19" s="6" t="s">
        <v>319</v>
      </c>
      <c r="E19" s="6" t="s">
        <v>84</v>
      </c>
      <c r="F19" s="25"/>
      <c r="G19" s="26"/>
      <c r="H19" s="27">
        <f t="shared" si="0"/>
        <v>1</v>
      </c>
      <c r="I19" s="15"/>
      <c r="J19" s="28"/>
      <c r="K19" s="29"/>
      <c r="L19" s="30" t="str">
        <f>IFERROR(VLOOKUP($B19,L$2:$AF$5,MAX($L$6:$AE$6)+2-L$6,0)*L$7,"")</f>
        <v/>
      </c>
      <c r="M19" s="30" t="str">
        <f>IFERROR(VLOOKUP($B19,M$2:$AF$5,MAX($L$6:$AE$6)+2-M$6,0)*M$7,"")</f>
        <v/>
      </c>
      <c r="N19" s="30" t="str">
        <f>IFERROR(VLOOKUP($B19,N$2:$AF$5,MAX($L$6:$AE$6)+2-N$6,0)*N$7,"")</f>
        <v/>
      </c>
      <c r="O19" s="30">
        <f>IFERROR(VLOOKUP($B19,O$2:$AF$5,MAX($L$6:$AE$6)+2-O$6,0)*O$7,"")</f>
        <v>1</v>
      </c>
      <c r="P19" s="30" t="str">
        <f>IFERROR(VLOOKUP($B19,P$2:$AF$5,MAX($L$6:$AE$6)+2-P$6,0)*P$7,"")</f>
        <v/>
      </c>
      <c r="Q19" s="30" t="str">
        <f>IFERROR(VLOOKUP($B19,Q$2:$AF$5,MAX($L$6:$AE$6)+2-Q$6,0)*Q$7,"")</f>
        <v/>
      </c>
      <c r="R19" s="30" t="str">
        <f>IFERROR(VLOOKUP($B19,R$2:$AF$5,MAX($L$6:$AE$6)+2-R$6,0)*R$7,"")</f>
        <v/>
      </c>
      <c r="S19" s="30" t="str">
        <f>IFERROR(VLOOKUP($B19,S$2:$AF$5,MAX($L$6:$AE$6)+2-S$6,0)*S$7,"")</f>
        <v/>
      </c>
      <c r="T19" s="30" t="str">
        <f>IFERROR(VLOOKUP($B19,T$2:$AF$5,MAX($L$6:$AE$6)+2-T$6,0)*T$7,"")</f>
        <v/>
      </c>
      <c r="U19" s="30" t="str">
        <f>IFERROR(VLOOKUP($B19,U$2:$AF$5,MAX($L$6:$AE$6)+2-U$6,0)*U$7,"")</f>
        <v/>
      </c>
      <c r="V19" s="30" t="str">
        <f>IFERROR(VLOOKUP($B19,V$2:$AF$5,MAX($L$6:$AE$6)+2-V$6,0)*V$7,"")</f>
        <v/>
      </c>
      <c r="W19" s="30" t="str">
        <f>IFERROR(VLOOKUP($B19,W$2:$AF$5,MAX($L$6:$AE$6)+2-W$6,0)*W$7,"")</f>
        <v/>
      </c>
      <c r="X19" s="30" t="str">
        <f>IFERROR(VLOOKUP($B19,X$2:$AF$5,MAX($L$6:$AE$6)+2-X$6,0)*X$7,"")</f>
        <v/>
      </c>
      <c r="Y19" s="30" t="str">
        <f>IFERROR(VLOOKUP($B19,Y$2:$AF$5,MAX($L$6:$AE$6)+2-Y$6,0)*Y$7,"")</f>
        <v/>
      </c>
      <c r="Z19" s="30" t="str">
        <f>IFERROR(VLOOKUP($B19,Z$2:$AF$5,MAX($L$6:$AE$6)+2-Z$6,0)*Z$7,"")</f>
        <v/>
      </c>
      <c r="AA19" s="30" t="str">
        <f>IFERROR(VLOOKUP($B19,AA$2:$AF$5,MAX($L$6:$AE$6)+2-AA$6,0)*AA$7,"")</f>
        <v/>
      </c>
      <c r="AB19" s="30" t="str">
        <f>IFERROR(VLOOKUP($B19,AB$2:$AF$5,MAX($L$6:$AE$6)+2-AB$6,0)*AB$7,"")</f>
        <v/>
      </c>
      <c r="AC19" s="30" t="str">
        <f>IFERROR(VLOOKUP($B19,AC$2:$AF$5,MAX($L$6:$AE$6)+2-AC$6,0)*AC$7,"")</f>
        <v/>
      </c>
      <c r="AD19" s="30" t="str">
        <f>IFERROR(VLOOKUP($B19,AD$2:$AF$5,MAX($L$6:$AE$6)+2-AD$6,0)*AD$7,"")</f>
        <v/>
      </c>
      <c r="AE19" s="30" t="str">
        <f>IFERROR(VLOOKUP($B19,AE$2:$AF$5,MAX($L$6:$AE$6)+2-AE$6,0)*AE$7,"")</f>
        <v/>
      </c>
      <c r="AF19" s="33" t="str">
        <f t="shared" si="1"/>
        <v/>
      </c>
      <c r="AG19" s="93"/>
      <c r="AH19" s="90"/>
      <c r="AI19" s="90">
        <v>12</v>
      </c>
    </row>
    <row r="20" spans="1:35">
      <c r="A20" s="24" t="s">
        <v>177</v>
      </c>
      <c r="B20" s="45">
        <v>53</v>
      </c>
      <c r="C20" s="45">
        <v>10079309305</v>
      </c>
      <c r="D20" s="6" t="s">
        <v>310</v>
      </c>
      <c r="E20" s="6" t="s">
        <v>81</v>
      </c>
      <c r="F20" s="25"/>
      <c r="G20" s="26"/>
      <c r="H20" s="27">
        <f t="shared" si="0"/>
        <v>0</v>
      </c>
      <c r="I20" s="15"/>
      <c r="J20" s="28"/>
      <c r="K20" s="29"/>
      <c r="L20" s="30" t="str">
        <f>IFERROR(VLOOKUP($B20,L$2:$AF$5,MAX($L$6:$AE$6)+2-L$6,0)*L$7,"")</f>
        <v/>
      </c>
      <c r="M20" s="30" t="str">
        <f>IFERROR(VLOOKUP($B20,M$2:$AF$5,MAX($L$6:$AE$6)+2-M$6,0)*M$7,"")</f>
        <v/>
      </c>
      <c r="N20" s="30" t="str">
        <f>IFERROR(VLOOKUP($B20,N$2:$AF$5,MAX($L$6:$AE$6)+2-N$6,0)*N$7,"")</f>
        <v/>
      </c>
      <c r="O20" s="30" t="str">
        <f>IFERROR(VLOOKUP($B20,O$2:$AF$5,MAX($L$6:$AE$6)+2-O$6,0)*O$7,"")</f>
        <v/>
      </c>
      <c r="P20" s="30" t="str">
        <f>IFERROR(VLOOKUP($B20,P$2:$AF$5,MAX($L$6:$AE$6)+2-P$6,0)*P$7,"")</f>
        <v/>
      </c>
      <c r="Q20" s="30" t="str">
        <f>IFERROR(VLOOKUP($B20,Q$2:$AF$5,MAX($L$6:$AE$6)+2-Q$6,0)*Q$7,"")</f>
        <v/>
      </c>
      <c r="R20" s="30" t="str">
        <f>IFERROR(VLOOKUP($B20,R$2:$AF$5,MAX($L$6:$AE$6)+2-R$6,0)*R$7,"")</f>
        <v/>
      </c>
      <c r="S20" s="30" t="str">
        <f>IFERROR(VLOOKUP($B20,S$2:$AF$5,MAX($L$6:$AE$6)+2-S$6,0)*S$7,"")</f>
        <v/>
      </c>
      <c r="T20" s="30" t="str">
        <f>IFERROR(VLOOKUP($B20,T$2:$AF$5,MAX($L$6:$AE$6)+2-T$6,0)*T$7,"")</f>
        <v/>
      </c>
      <c r="U20" s="30" t="str">
        <f>IFERROR(VLOOKUP($B20,U$2:$AF$5,MAX($L$6:$AE$6)+2-U$6,0)*U$7,"")</f>
        <v/>
      </c>
      <c r="V20" s="30" t="str">
        <f>IFERROR(VLOOKUP($B20,V$2:$AF$5,MAX($L$6:$AE$6)+2-V$6,0)*V$7,"")</f>
        <v/>
      </c>
      <c r="W20" s="30" t="str">
        <f>IFERROR(VLOOKUP($B20,W$2:$AF$5,MAX($L$6:$AE$6)+2-W$6,0)*W$7,"")</f>
        <v/>
      </c>
      <c r="X20" s="30" t="str">
        <f>IFERROR(VLOOKUP($B20,X$2:$AF$5,MAX($L$6:$AE$6)+2-X$6,0)*X$7,"")</f>
        <v/>
      </c>
      <c r="Y20" s="30" t="str">
        <f>IFERROR(VLOOKUP($B20,Y$2:$AF$5,MAX($L$6:$AE$6)+2-Y$6,0)*Y$7,"")</f>
        <v/>
      </c>
      <c r="Z20" s="30" t="str">
        <f>IFERROR(VLOOKUP($B20,Z$2:$AF$5,MAX($L$6:$AE$6)+2-Z$6,0)*Z$7,"")</f>
        <v/>
      </c>
      <c r="AA20" s="30" t="str">
        <f>IFERROR(VLOOKUP($B20,AA$2:$AF$5,MAX($L$6:$AE$6)+2-AA$6,0)*AA$7,"")</f>
        <v/>
      </c>
      <c r="AB20" s="30" t="str">
        <f>IFERROR(VLOOKUP($B20,AB$2:$AF$5,MAX($L$6:$AE$6)+2-AB$6,0)*AB$7,"")</f>
        <v/>
      </c>
      <c r="AC20" s="30" t="str">
        <f>IFERROR(VLOOKUP($B20,AC$2:$AF$5,MAX($L$6:$AE$6)+2-AC$6,0)*AC$7,"")</f>
        <v/>
      </c>
      <c r="AD20" s="30" t="str">
        <f>IFERROR(VLOOKUP($B20,AD$2:$AF$5,MAX($L$6:$AE$6)+2-AD$6,0)*AD$7,"")</f>
        <v/>
      </c>
      <c r="AE20" s="30" t="str">
        <f>IFERROR(VLOOKUP($B20,AE$2:$AF$5,MAX($L$6:$AE$6)+2-AE$6,0)*AE$7,"")</f>
        <v/>
      </c>
      <c r="AF20" s="33" t="str">
        <f t="shared" si="1"/>
        <v/>
      </c>
      <c r="AG20" s="93"/>
      <c r="AH20" s="90"/>
      <c r="AI20" s="90">
        <v>13</v>
      </c>
    </row>
    <row r="21" spans="1:35">
      <c r="A21" s="24" t="s">
        <v>177</v>
      </c>
      <c r="B21" s="45">
        <v>57</v>
      </c>
      <c r="C21" s="45">
        <v>10092626694</v>
      </c>
      <c r="D21" s="6" t="s">
        <v>329</v>
      </c>
      <c r="E21" s="6" t="s">
        <v>68</v>
      </c>
      <c r="F21" s="25"/>
      <c r="G21" s="26"/>
      <c r="H21" s="27">
        <f t="shared" si="0"/>
        <v>0</v>
      </c>
      <c r="I21" s="15"/>
      <c r="J21" s="28"/>
      <c r="K21" s="29"/>
      <c r="L21" s="30" t="str">
        <f>IFERROR(VLOOKUP($B21,L$2:$AF$5,MAX($L$6:$AE$6)+2-L$6,0)*L$7,"")</f>
        <v/>
      </c>
      <c r="M21" s="30" t="str">
        <f>IFERROR(VLOOKUP($B21,M$2:$AF$5,MAX($L$6:$AE$6)+2-M$6,0)*M$7,"")</f>
        <v/>
      </c>
      <c r="N21" s="30" t="str">
        <f>IFERROR(VLOOKUP($B21,N$2:$AF$5,MAX($L$6:$AE$6)+2-N$6,0)*N$7,"")</f>
        <v/>
      </c>
      <c r="O21" s="30" t="str">
        <f>IFERROR(VLOOKUP($B21,O$2:$AF$5,MAX($L$6:$AE$6)+2-O$6,0)*O$7,"")</f>
        <v/>
      </c>
      <c r="P21" s="30" t="str">
        <f>IFERROR(VLOOKUP($B21,P$2:$AF$5,MAX($L$6:$AE$6)+2-P$6,0)*P$7,"")</f>
        <v/>
      </c>
      <c r="Q21" s="30" t="str">
        <f>IFERROR(VLOOKUP($B21,Q$2:$AF$5,MAX($L$6:$AE$6)+2-Q$6,0)*Q$7,"")</f>
        <v/>
      </c>
      <c r="R21" s="30" t="str">
        <f>IFERROR(VLOOKUP($B21,R$2:$AF$5,MAX($L$6:$AE$6)+2-R$6,0)*R$7,"")</f>
        <v/>
      </c>
      <c r="S21" s="30" t="str">
        <f>IFERROR(VLOOKUP($B21,S$2:$AF$5,MAX($L$6:$AE$6)+2-S$6,0)*S$7,"")</f>
        <v/>
      </c>
      <c r="T21" s="30" t="str">
        <f>IFERROR(VLOOKUP($B21,T$2:$AF$5,MAX($L$6:$AE$6)+2-T$6,0)*T$7,"")</f>
        <v/>
      </c>
      <c r="U21" s="30" t="str">
        <f>IFERROR(VLOOKUP($B21,U$2:$AF$5,MAX($L$6:$AE$6)+2-U$6,0)*U$7,"")</f>
        <v/>
      </c>
      <c r="V21" s="30" t="str">
        <f>IFERROR(VLOOKUP($B21,V$2:$AF$5,MAX($L$6:$AE$6)+2-V$6,0)*V$7,"")</f>
        <v/>
      </c>
      <c r="W21" s="30" t="str">
        <f>IFERROR(VLOOKUP($B21,W$2:$AF$5,MAX($L$6:$AE$6)+2-W$6,0)*W$7,"")</f>
        <v/>
      </c>
      <c r="X21" s="30" t="str">
        <f>IFERROR(VLOOKUP($B21,X$2:$AF$5,MAX($L$6:$AE$6)+2-X$6,0)*X$7,"")</f>
        <v/>
      </c>
      <c r="Y21" s="30" t="str">
        <f>IFERROR(VLOOKUP($B21,Y$2:$AF$5,MAX($L$6:$AE$6)+2-Y$6,0)*Y$7,"")</f>
        <v/>
      </c>
      <c r="Z21" s="30" t="str">
        <f>IFERROR(VLOOKUP($B21,Z$2:$AF$5,MAX($L$6:$AE$6)+2-Z$6,0)*Z$7,"")</f>
        <v/>
      </c>
      <c r="AA21" s="30" t="str">
        <f>IFERROR(VLOOKUP($B21,AA$2:$AF$5,MAX($L$6:$AE$6)+2-AA$6,0)*AA$7,"")</f>
        <v/>
      </c>
      <c r="AB21" s="30" t="str">
        <f>IFERROR(VLOOKUP($B21,AB$2:$AF$5,MAX($L$6:$AE$6)+2-AB$6,0)*AB$7,"")</f>
        <v/>
      </c>
      <c r="AC21" s="30" t="str">
        <f>IFERROR(VLOOKUP($B21,AC$2:$AF$5,MAX($L$6:$AE$6)+2-AC$6,0)*AC$7,"")</f>
        <v/>
      </c>
      <c r="AD21" s="30" t="str">
        <f>IFERROR(VLOOKUP($B21,AD$2:$AF$5,MAX($L$6:$AE$6)+2-AD$6,0)*AD$7,"")</f>
        <v/>
      </c>
      <c r="AE21" s="30" t="str">
        <f>IFERROR(VLOOKUP($B21,AE$2:$AF$5,MAX($L$6:$AE$6)+2-AE$6,0)*AE$7,"")</f>
        <v/>
      </c>
      <c r="AF21" s="33" t="str">
        <f t="shared" si="1"/>
        <v/>
      </c>
      <c r="AG21" s="93"/>
      <c r="AH21" s="90"/>
      <c r="AI21" s="90">
        <v>14</v>
      </c>
    </row>
    <row r="22" spans="1:35">
      <c r="A22" s="24" t="s">
        <v>177</v>
      </c>
      <c r="B22" s="45">
        <v>58</v>
      </c>
      <c r="C22" s="45">
        <v>10092627102</v>
      </c>
      <c r="D22" s="6" t="s">
        <v>321</v>
      </c>
      <c r="E22" s="6" t="s">
        <v>68</v>
      </c>
      <c r="F22" s="25"/>
      <c r="G22" s="26"/>
      <c r="H22" s="27">
        <f t="shared" si="0"/>
        <v>0</v>
      </c>
      <c r="I22" s="15"/>
      <c r="J22" s="28"/>
      <c r="K22" s="29"/>
      <c r="L22" s="30" t="str">
        <f>IFERROR(VLOOKUP($B22,L$2:$AF$5,MAX($L$6:$AE$6)+2-L$6,0)*L$7,"")</f>
        <v/>
      </c>
      <c r="M22" s="30" t="str">
        <f>IFERROR(VLOOKUP($B22,M$2:$AF$5,MAX($L$6:$AE$6)+2-M$6,0)*M$7,"")</f>
        <v/>
      </c>
      <c r="N22" s="30" t="str">
        <f>IFERROR(VLOOKUP($B22,N$2:$AF$5,MAX($L$6:$AE$6)+2-N$6,0)*N$7,"")</f>
        <v/>
      </c>
      <c r="O22" s="30" t="str">
        <f>IFERROR(VLOOKUP($B22,O$2:$AF$5,MAX($L$6:$AE$6)+2-O$6,0)*O$7,"")</f>
        <v/>
      </c>
      <c r="P22" s="30" t="str">
        <f>IFERROR(VLOOKUP($B22,P$2:$AF$5,MAX($L$6:$AE$6)+2-P$6,0)*P$7,"")</f>
        <v/>
      </c>
      <c r="Q22" s="30" t="str">
        <f>IFERROR(VLOOKUP($B22,Q$2:$AF$5,MAX($L$6:$AE$6)+2-Q$6,0)*Q$7,"")</f>
        <v/>
      </c>
      <c r="R22" s="30" t="str">
        <f>IFERROR(VLOOKUP($B22,R$2:$AF$5,MAX($L$6:$AE$6)+2-R$6,0)*R$7,"")</f>
        <v/>
      </c>
      <c r="S22" s="30" t="str">
        <f>IFERROR(VLOOKUP($B22,S$2:$AF$5,MAX($L$6:$AE$6)+2-S$6,0)*S$7,"")</f>
        <v/>
      </c>
      <c r="T22" s="30" t="str">
        <f>IFERROR(VLOOKUP($B22,T$2:$AF$5,MAX($L$6:$AE$6)+2-T$6,0)*T$7,"")</f>
        <v/>
      </c>
      <c r="U22" s="30" t="str">
        <f>IFERROR(VLOOKUP($B22,U$2:$AF$5,MAX($L$6:$AE$6)+2-U$6,0)*U$7,"")</f>
        <v/>
      </c>
      <c r="V22" s="30" t="str">
        <f>IFERROR(VLOOKUP($B22,V$2:$AF$5,MAX($L$6:$AE$6)+2-V$6,0)*V$7,"")</f>
        <v/>
      </c>
      <c r="W22" s="30" t="str">
        <f>IFERROR(VLOOKUP($B22,W$2:$AF$5,MAX($L$6:$AE$6)+2-W$6,0)*W$7,"")</f>
        <v/>
      </c>
      <c r="X22" s="30" t="str">
        <f>IFERROR(VLOOKUP($B22,X$2:$AF$5,MAX($L$6:$AE$6)+2-X$6,0)*X$7,"")</f>
        <v/>
      </c>
      <c r="Y22" s="30" t="str">
        <f>IFERROR(VLOOKUP($B22,Y$2:$AF$5,MAX($L$6:$AE$6)+2-Y$6,0)*Y$7,"")</f>
        <v/>
      </c>
      <c r="Z22" s="30" t="str">
        <f>IFERROR(VLOOKUP($B22,Z$2:$AF$5,MAX($L$6:$AE$6)+2-Z$6,0)*Z$7,"")</f>
        <v/>
      </c>
      <c r="AA22" s="30" t="str">
        <f>IFERROR(VLOOKUP($B22,AA$2:$AF$5,MAX($L$6:$AE$6)+2-AA$6,0)*AA$7,"")</f>
        <v/>
      </c>
      <c r="AB22" s="30" t="str">
        <f>IFERROR(VLOOKUP($B22,AB$2:$AF$5,MAX($L$6:$AE$6)+2-AB$6,0)*AB$7,"")</f>
        <v/>
      </c>
      <c r="AC22" s="30" t="str">
        <f>IFERROR(VLOOKUP($B22,AC$2:$AF$5,MAX($L$6:$AE$6)+2-AC$6,0)*AC$7,"")</f>
        <v/>
      </c>
      <c r="AD22" s="30" t="str">
        <f>IFERROR(VLOOKUP($B22,AD$2:$AF$5,MAX($L$6:$AE$6)+2-AD$6,0)*AD$7,"")</f>
        <v/>
      </c>
      <c r="AE22" s="30" t="str">
        <f>IFERROR(VLOOKUP($B22,AE$2:$AF$5,MAX($L$6:$AE$6)+2-AE$6,0)*AE$7,"")</f>
        <v/>
      </c>
      <c r="AF22" s="33" t="str">
        <f t="shared" si="1"/>
        <v/>
      </c>
      <c r="AG22" s="93"/>
      <c r="AH22" s="90"/>
      <c r="AI22" s="90">
        <v>15</v>
      </c>
    </row>
    <row r="23" spans="1:35">
      <c r="A23" s="24" t="s">
        <v>177</v>
      </c>
      <c r="B23" s="45">
        <v>60</v>
      </c>
      <c r="C23" s="45">
        <v>10010022003</v>
      </c>
      <c r="D23" s="6" t="s">
        <v>308</v>
      </c>
      <c r="E23" s="6" t="s">
        <v>68</v>
      </c>
      <c r="F23" s="25"/>
      <c r="G23" s="26"/>
      <c r="H23" s="27">
        <f t="shared" si="0"/>
        <v>0</v>
      </c>
      <c r="I23" s="15"/>
      <c r="J23" s="28"/>
      <c r="K23" s="29"/>
      <c r="L23" s="30" t="str">
        <f>IFERROR(VLOOKUP($B23,L$2:$AF$5,MAX($L$6:$AE$6)+2-L$6,0)*L$7,"")</f>
        <v/>
      </c>
      <c r="M23" s="30" t="str">
        <f>IFERROR(VLOOKUP($B23,M$2:$AF$5,MAX($L$6:$AE$6)+2-M$6,0)*M$7,"")</f>
        <v/>
      </c>
      <c r="N23" s="30" t="str">
        <f>IFERROR(VLOOKUP($B23,N$2:$AF$5,MAX($L$6:$AE$6)+2-N$6,0)*N$7,"")</f>
        <v/>
      </c>
      <c r="O23" s="30" t="str">
        <f>IFERROR(VLOOKUP($B23,O$2:$AF$5,MAX($L$6:$AE$6)+2-O$6,0)*O$7,"")</f>
        <v/>
      </c>
      <c r="P23" s="30" t="str">
        <f>IFERROR(VLOOKUP($B23,P$2:$AF$5,MAX($L$6:$AE$6)+2-P$6,0)*P$7,"")</f>
        <v/>
      </c>
      <c r="Q23" s="30" t="str">
        <f>IFERROR(VLOOKUP($B23,Q$2:$AF$5,MAX($L$6:$AE$6)+2-Q$6,0)*Q$7,"")</f>
        <v/>
      </c>
      <c r="R23" s="30" t="str">
        <f>IFERROR(VLOOKUP($B23,R$2:$AF$5,MAX($L$6:$AE$6)+2-R$6,0)*R$7,"")</f>
        <v/>
      </c>
      <c r="S23" s="30" t="str">
        <f>IFERROR(VLOOKUP($B23,S$2:$AF$5,MAX($L$6:$AE$6)+2-S$6,0)*S$7,"")</f>
        <v/>
      </c>
      <c r="T23" s="30" t="str">
        <f>IFERROR(VLOOKUP($B23,T$2:$AF$5,MAX($L$6:$AE$6)+2-T$6,0)*T$7,"")</f>
        <v/>
      </c>
      <c r="U23" s="30" t="str">
        <f>IFERROR(VLOOKUP($B23,U$2:$AF$5,MAX($L$6:$AE$6)+2-U$6,0)*U$7,"")</f>
        <v/>
      </c>
      <c r="V23" s="30" t="str">
        <f>IFERROR(VLOOKUP($B23,V$2:$AF$5,MAX($L$6:$AE$6)+2-V$6,0)*V$7,"")</f>
        <v/>
      </c>
      <c r="W23" s="30" t="str">
        <f>IFERROR(VLOOKUP($B23,W$2:$AF$5,MAX($L$6:$AE$6)+2-W$6,0)*W$7,"")</f>
        <v/>
      </c>
      <c r="X23" s="30" t="str">
        <f>IFERROR(VLOOKUP($B23,X$2:$AF$5,MAX($L$6:$AE$6)+2-X$6,0)*X$7,"")</f>
        <v/>
      </c>
      <c r="Y23" s="30" t="str">
        <f>IFERROR(VLOOKUP($B23,Y$2:$AF$5,MAX($L$6:$AE$6)+2-Y$6,0)*Y$7,"")</f>
        <v/>
      </c>
      <c r="Z23" s="30" t="str">
        <f>IFERROR(VLOOKUP($B23,Z$2:$AF$5,MAX($L$6:$AE$6)+2-Z$6,0)*Z$7,"")</f>
        <v/>
      </c>
      <c r="AA23" s="30" t="str">
        <f>IFERROR(VLOOKUP($B23,AA$2:$AF$5,MAX($L$6:$AE$6)+2-AA$6,0)*AA$7,"")</f>
        <v/>
      </c>
      <c r="AB23" s="30" t="str">
        <f>IFERROR(VLOOKUP($B23,AB$2:$AF$5,MAX($L$6:$AE$6)+2-AB$6,0)*AB$7,"")</f>
        <v/>
      </c>
      <c r="AC23" s="30" t="str">
        <f>IFERROR(VLOOKUP($B23,AC$2:$AF$5,MAX($L$6:$AE$6)+2-AC$6,0)*AC$7,"")</f>
        <v/>
      </c>
      <c r="AD23" s="30" t="str">
        <f>IFERROR(VLOOKUP($B23,AD$2:$AF$5,MAX($L$6:$AE$6)+2-AD$6,0)*AD$7,"")</f>
        <v/>
      </c>
      <c r="AE23" s="30" t="str">
        <f>IFERROR(VLOOKUP($B23,AE$2:$AF$5,MAX($L$6:$AE$6)+2-AE$6,0)*AE$7,"")</f>
        <v/>
      </c>
      <c r="AF23" s="33" t="str">
        <f t="shared" si="1"/>
        <v/>
      </c>
      <c r="AG23" s="93"/>
      <c r="AH23" s="90"/>
      <c r="AI23" s="90">
        <v>16</v>
      </c>
    </row>
    <row r="24" spans="1:35">
      <c r="A24" s="24" t="s">
        <v>177</v>
      </c>
      <c r="B24" s="45">
        <v>62</v>
      </c>
      <c r="C24" s="45">
        <v>10079641226</v>
      </c>
      <c r="D24" s="6" t="s">
        <v>317</v>
      </c>
      <c r="E24" s="6" t="s">
        <v>68</v>
      </c>
      <c r="F24" s="25"/>
      <c r="G24" s="26"/>
      <c r="H24" s="27">
        <f t="shared" si="0"/>
        <v>0</v>
      </c>
      <c r="I24" s="15"/>
      <c r="J24" s="28"/>
      <c r="K24" s="29"/>
      <c r="L24" s="30" t="str">
        <f>IFERROR(VLOOKUP($B24,L$2:$AF$5,MAX($L$6:$AE$6)+2-L$6,0)*L$7,"")</f>
        <v/>
      </c>
      <c r="M24" s="30" t="str">
        <f>IFERROR(VLOOKUP($B24,M$2:$AF$5,MAX($L$6:$AE$6)+2-M$6,0)*M$7,"")</f>
        <v/>
      </c>
      <c r="N24" s="30" t="str">
        <f>IFERROR(VLOOKUP($B24,N$2:$AF$5,MAX($L$6:$AE$6)+2-N$6,0)*N$7,"")</f>
        <v/>
      </c>
      <c r="O24" s="30" t="str">
        <f>IFERROR(VLOOKUP($B24,O$2:$AF$5,MAX($L$6:$AE$6)+2-O$6,0)*O$7,"")</f>
        <v/>
      </c>
      <c r="P24" s="30" t="str">
        <f>IFERROR(VLOOKUP($B24,P$2:$AF$5,MAX($L$6:$AE$6)+2-P$6,0)*P$7,"")</f>
        <v/>
      </c>
      <c r="Q24" s="30" t="str">
        <f>IFERROR(VLOOKUP($B24,Q$2:$AF$5,MAX($L$6:$AE$6)+2-Q$6,0)*Q$7,"")</f>
        <v/>
      </c>
      <c r="R24" s="30" t="str">
        <f>IFERROR(VLOOKUP($B24,R$2:$AF$5,MAX($L$6:$AE$6)+2-R$6,0)*R$7,"")</f>
        <v/>
      </c>
      <c r="S24" s="30" t="str">
        <f>IFERROR(VLOOKUP($B24,S$2:$AF$5,MAX($L$6:$AE$6)+2-S$6,0)*S$7,"")</f>
        <v/>
      </c>
      <c r="T24" s="30" t="str">
        <f>IFERROR(VLOOKUP($B24,T$2:$AF$5,MAX($L$6:$AE$6)+2-T$6,0)*T$7,"")</f>
        <v/>
      </c>
      <c r="U24" s="30" t="str">
        <f>IFERROR(VLOOKUP($B24,U$2:$AF$5,MAX($L$6:$AE$6)+2-U$6,0)*U$7,"")</f>
        <v/>
      </c>
      <c r="V24" s="30" t="str">
        <f>IFERROR(VLOOKUP($B24,V$2:$AF$5,MAX($L$6:$AE$6)+2-V$6,0)*V$7,"")</f>
        <v/>
      </c>
      <c r="W24" s="30" t="str">
        <f>IFERROR(VLOOKUP($B24,W$2:$AF$5,MAX($L$6:$AE$6)+2-W$6,0)*W$7,"")</f>
        <v/>
      </c>
      <c r="X24" s="30" t="str">
        <f>IFERROR(VLOOKUP($B24,X$2:$AF$5,MAX($L$6:$AE$6)+2-X$6,0)*X$7,"")</f>
        <v/>
      </c>
      <c r="Y24" s="30" t="str">
        <f>IFERROR(VLOOKUP($B24,Y$2:$AF$5,MAX($L$6:$AE$6)+2-Y$6,0)*Y$7,"")</f>
        <v/>
      </c>
      <c r="Z24" s="30" t="str">
        <f>IFERROR(VLOOKUP($B24,Z$2:$AF$5,MAX($L$6:$AE$6)+2-Z$6,0)*Z$7,"")</f>
        <v/>
      </c>
      <c r="AA24" s="30" t="str">
        <f>IFERROR(VLOOKUP($B24,AA$2:$AF$5,MAX($L$6:$AE$6)+2-AA$6,0)*AA$7,"")</f>
        <v/>
      </c>
      <c r="AB24" s="30" t="str">
        <f>IFERROR(VLOOKUP($B24,AB$2:$AF$5,MAX($L$6:$AE$6)+2-AB$6,0)*AB$7,"")</f>
        <v/>
      </c>
      <c r="AC24" s="30" t="str">
        <f>IFERROR(VLOOKUP($B24,AC$2:$AF$5,MAX($L$6:$AE$6)+2-AC$6,0)*AC$7,"")</f>
        <v/>
      </c>
      <c r="AD24" s="30" t="str">
        <f>IFERROR(VLOOKUP($B24,AD$2:$AF$5,MAX($L$6:$AE$6)+2-AD$6,0)*AD$7,"")</f>
        <v/>
      </c>
      <c r="AE24" s="30" t="str">
        <f>IFERROR(VLOOKUP($B24,AE$2:$AF$5,MAX($L$6:$AE$6)+2-AE$6,0)*AE$7,"")</f>
        <v/>
      </c>
      <c r="AF24" s="33" t="str">
        <f t="shared" si="1"/>
        <v/>
      </c>
      <c r="AG24" s="93"/>
      <c r="AH24" s="90"/>
      <c r="AI24" s="90">
        <v>17</v>
      </c>
    </row>
    <row r="25" spans="1:35">
      <c r="A25" s="24" t="s">
        <v>177</v>
      </c>
      <c r="B25" s="45">
        <v>64</v>
      </c>
      <c r="C25" s="45">
        <v>10106721808</v>
      </c>
      <c r="D25" s="6" t="s">
        <v>325</v>
      </c>
      <c r="E25" s="6" t="s">
        <v>68</v>
      </c>
      <c r="F25" s="25"/>
      <c r="G25" s="26"/>
      <c r="H25" s="27">
        <f t="shared" si="0"/>
        <v>0</v>
      </c>
      <c r="I25" s="15"/>
      <c r="J25" s="28"/>
      <c r="K25" s="29"/>
      <c r="L25" s="30" t="str">
        <f>IFERROR(VLOOKUP($B25,L$2:$AF$5,MAX($L$6:$AE$6)+2-L$6,0)*L$7,"")</f>
        <v/>
      </c>
      <c r="M25" s="30" t="str">
        <f>IFERROR(VLOOKUP($B25,M$2:$AF$5,MAX($L$6:$AE$6)+2-M$6,0)*M$7,"")</f>
        <v/>
      </c>
      <c r="N25" s="30" t="str">
        <f>IFERROR(VLOOKUP($B25,N$2:$AF$5,MAX($L$6:$AE$6)+2-N$6,0)*N$7,"")</f>
        <v/>
      </c>
      <c r="O25" s="30" t="str">
        <f>IFERROR(VLOOKUP($B25,O$2:$AF$5,MAX($L$6:$AE$6)+2-O$6,0)*O$7,"")</f>
        <v/>
      </c>
      <c r="P25" s="30" t="str">
        <f>IFERROR(VLOOKUP($B25,P$2:$AF$5,MAX($L$6:$AE$6)+2-P$6,0)*P$7,"")</f>
        <v/>
      </c>
      <c r="Q25" s="30" t="str">
        <f>IFERROR(VLOOKUP($B25,Q$2:$AF$5,MAX($L$6:$AE$6)+2-Q$6,0)*Q$7,"")</f>
        <v/>
      </c>
      <c r="R25" s="30" t="str">
        <f>IFERROR(VLOOKUP($B25,R$2:$AF$5,MAX($L$6:$AE$6)+2-R$6,0)*R$7,"")</f>
        <v/>
      </c>
      <c r="S25" s="30" t="str">
        <f>IFERROR(VLOOKUP($B25,S$2:$AF$5,MAX($L$6:$AE$6)+2-S$6,0)*S$7,"")</f>
        <v/>
      </c>
      <c r="T25" s="30" t="str">
        <f>IFERROR(VLOOKUP($B25,T$2:$AF$5,MAX($L$6:$AE$6)+2-T$6,0)*T$7,"")</f>
        <v/>
      </c>
      <c r="U25" s="30" t="str">
        <f>IFERROR(VLOOKUP($B25,U$2:$AF$5,MAX($L$6:$AE$6)+2-U$6,0)*U$7,"")</f>
        <v/>
      </c>
      <c r="V25" s="30" t="str">
        <f>IFERROR(VLOOKUP($B25,V$2:$AF$5,MAX($L$6:$AE$6)+2-V$6,0)*V$7,"")</f>
        <v/>
      </c>
      <c r="W25" s="30" t="str">
        <f>IFERROR(VLOOKUP($B25,W$2:$AF$5,MAX($L$6:$AE$6)+2-W$6,0)*W$7,"")</f>
        <v/>
      </c>
      <c r="X25" s="30" t="str">
        <f>IFERROR(VLOOKUP($B25,X$2:$AF$5,MAX($L$6:$AE$6)+2-X$6,0)*X$7,"")</f>
        <v/>
      </c>
      <c r="Y25" s="30" t="str">
        <f>IFERROR(VLOOKUP($B25,Y$2:$AF$5,MAX($L$6:$AE$6)+2-Y$6,0)*Y$7,"")</f>
        <v/>
      </c>
      <c r="Z25" s="30" t="str">
        <f>IFERROR(VLOOKUP($B25,Z$2:$AF$5,MAX($L$6:$AE$6)+2-Z$6,0)*Z$7,"")</f>
        <v/>
      </c>
      <c r="AA25" s="30" t="str">
        <f>IFERROR(VLOOKUP($B25,AA$2:$AF$5,MAX($L$6:$AE$6)+2-AA$6,0)*AA$7,"")</f>
        <v/>
      </c>
      <c r="AB25" s="30" t="str">
        <f>IFERROR(VLOOKUP($B25,AB$2:$AF$5,MAX($L$6:$AE$6)+2-AB$6,0)*AB$7,"")</f>
        <v/>
      </c>
      <c r="AC25" s="30" t="str">
        <f>IFERROR(VLOOKUP($B25,AC$2:$AF$5,MAX($L$6:$AE$6)+2-AC$6,0)*AC$7,"")</f>
        <v/>
      </c>
      <c r="AD25" s="30" t="str">
        <f>IFERROR(VLOOKUP($B25,AD$2:$AF$5,MAX($L$6:$AE$6)+2-AD$6,0)*AD$7,"")</f>
        <v/>
      </c>
      <c r="AE25" s="30" t="str">
        <f>IFERROR(VLOOKUP($B25,AE$2:$AF$5,MAX($L$6:$AE$6)+2-AE$6,0)*AE$7,"")</f>
        <v/>
      </c>
      <c r="AF25" s="33" t="str">
        <f t="shared" si="1"/>
        <v/>
      </c>
      <c r="AG25" s="93"/>
      <c r="AH25" s="90"/>
      <c r="AI25" s="90">
        <v>18</v>
      </c>
    </row>
    <row r="26" spans="1:35">
      <c r="A26" s="24" t="s">
        <v>177</v>
      </c>
      <c r="B26" s="45">
        <v>66</v>
      </c>
      <c r="C26" s="45">
        <v>10106664315</v>
      </c>
      <c r="D26" s="6" t="s">
        <v>315</v>
      </c>
      <c r="E26" s="6" t="s">
        <v>29</v>
      </c>
      <c r="F26" s="25"/>
      <c r="G26" s="26"/>
      <c r="H26" s="27">
        <f t="shared" si="0"/>
        <v>0</v>
      </c>
      <c r="I26" s="15"/>
      <c r="J26" s="28"/>
      <c r="K26" s="29"/>
      <c r="L26" s="30" t="str">
        <f>IFERROR(VLOOKUP($B26,L$2:$AF$5,MAX($L$6:$AE$6)+2-L$6,0)*L$7,"")</f>
        <v/>
      </c>
      <c r="M26" s="30" t="str">
        <f>IFERROR(VLOOKUP($B26,M$2:$AF$5,MAX($L$6:$AE$6)+2-M$6,0)*M$7,"")</f>
        <v/>
      </c>
      <c r="N26" s="30" t="str">
        <f>IFERROR(VLOOKUP($B26,N$2:$AF$5,MAX($L$6:$AE$6)+2-N$6,0)*N$7,"")</f>
        <v/>
      </c>
      <c r="O26" s="30" t="str">
        <f>IFERROR(VLOOKUP($B26,O$2:$AF$5,MAX($L$6:$AE$6)+2-O$6,0)*O$7,"")</f>
        <v/>
      </c>
      <c r="P26" s="30" t="str">
        <f>IFERROR(VLOOKUP($B26,P$2:$AF$5,MAX($L$6:$AE$6)+2-P$6,0)*P$7,"")</f>
        <v/>
      </c>
      <c r="Q26" s="30" t="str">
        <f>IFERROR(VLOOKUP($B26,Q$2:$AF$5,MAX($L$6:$AE$6)+2-Q$6,0)*Q$7,"")</f>
        <v/>
      </c>
      <c r="R26" s="30" t="str">
        <f>IFERROR(VLOOKUP($B26,R$2:$AF$5,MAX($L$6:$AE$6)+2-R$6,0)*R$7,"")</f>
        <v/>
      </c>
      <c r="S26" s="30" t="str">
        <f>IFERROR(VLOOKUP($B26,S$2:$AF$5,MAX($L$6:$AE$6)+2-S$6,0)*S$7,"")</f>
        <v/>
      </c>
      <c r="T26" s="30" t="str">
        <f>IFERROR(VLOOKUP($B26,T$2:$AF$5,MAX($L$6:$AE$6)+2-T$6,0)*T$7,"")</f>
        <v/>
      </c>
      <c r="U26" s="30" t="str">
        <f>IFERROR(VLOOKUP($B26,U$2:$AF$5,MAX($L$6:$AE$6)+2-U$6,0)*U$7,"")</f>
        <v/>
      </c>
      <c r="V26" s="30" t="str">
        <f>IFERROR(VLOOKUP($B26,V$2:$AF$5,MAX($L$6:$AE$6)+2-V$6,0)*V$7,"")</f>
        <v/>
      </c>
      <c r="W26" s="30" t="str">
        <f>IFERROR(VLOOKUP($B26,W$2:$AF$5,MAX($L$6:$AE$6)+2-W$6,0)*W$7,"")</f>
        <v/>
      </c>
      <c r="X26" s="30" t="str">
        <f>IFERROR(VLOOKUP($B26,X$2:$AF$5,MAX($L$6:$AE$6)+2-X$6,0)*X$7,"")</f>
        <v/>
      </c>
      <c r="Y26" s="30" t="str">
        <f>IFERROR(VLOOKUP($B26,Y$2:$AF$5,MAX($L$6:$AE$6)+2-Y$6,0)*Y$7,"")</f>
        <v/>
      </c>
      <c r="Z26" s="30" t="str">
        <f>IFERROR(VLOOKUP($B26,Z$2:$AF$5,MAX($L$6:$AE$6)+2-Z$6,0)*Z$7,"")</f>
        <v/>
      </c>
      <c r="AA26" s="30" t="str">
        <f>IFERROR(VLOOKUP($B26,AA$2:$AF$5,MAX($L$6:$AE$6)+2-AA$6,0)*AA$7,"")</f>
        <v/>
      </c>
      <c r="AB26" s="30" t="str">
        <f>IFERROR(VLOOKUP($B26,AB$2:$AF$5,MAX($L$6:$AE$6)+2-AB$6,0)*AB$7,"")</f>
        <v/>
      </c>
      <c r="AC26" s="30" t="str">
        <f>IFERROR(VLOOKUP($B26,AC$2:$AF$5,MAX($L$6:$AE$6)+2-AC$6,0)*AC$7,"")</f>
        <v/>
      </c>
      <c r="AD26" s="30" t="str">
        <f>IFERROR(VLOOKUP($B26,AD$2:$AF$5,MAX($L$6:$AE$6)+2-AD$6,0)*AD$7,"")</f>
        <v/>
      </c>
      <c r="AE26" s="30" t="str">
        <f>IFERROR(VLOOKUP($B26,AE$2:$AF$5,MAX($L$6:$AE$6)+2-AE$6,0)*AE$7,"")</f>
        <v/>
      </c>
      <c r="AF26" s="33" t="str">
        <f t="shared" si="1"/>
        <v/>
      </c>
      <c r="AG26" s="93"/>
      <c r="AH26" s="90"/>
      <c r="AI26" s="90">
        <v>19</v>
      </c>
    </row>
    <row r="27" spans="1:35">
      <c r="A27" s="24" t="s">
        <v>177</v>
      </c>
      <c r="B27" s="45">
        <v>71</v>
      </c>
      <c r="C27" s="45">
        <v>10092303463</v>
      </c>
      <c r="D27" s="6" t="s">
        <v>279</v>
      </c>
      <c r="E27" s="6" t="s">
        <v>84</v>
      </c>
      <c r="F27" s="25"/>
      <c r="G27" s="26"/>
      <c r="H27" s="27">
        <f t="shared" si="0"/>
        <v>0</v>
      </c>
      <c r="I27" s="15"/>
      <c r="J27" s="28"/>
      <c r="K27" s="29"/>
      <c r="L27" s="30" t="str">
        <f>IFERROR(VLOOKUP($B27,L$2:$AF$5,MAX($L$6:$AE$6)+2-L$6,0)*L$7,"")</f>
        <v/>
      </c>
      <c r="M27" s="30" t="str">
        <f>IFERROR(VLOOKUP($B27,M$2:$AF$5,MAX($L$6:$AE$6)+2-M$6,0)*M$7,"")</f>
        <v/>
      </c>
      <c r="N27" s="30" t="str">
        <f>IFERROR(VLOOKUP($B27,N$2:$AF$5,MAX($L$6:$AE$6)+2-N$6,0)*N$7,"")</f>
        <v/>
      </c>
      <c r="O27" s="30" t="str">
        <f>IFERROR(VLOOKUP($B27,O$2:$AF$5,MAX($L$6:$AE$6)+2-O$6,0)*O$7,"")</f>
        <v/>
      </c>
      <c r="P27" s="30" t="str">
        <f>IFERROR(VLOOKUP($B27,P$2:$AF$5,MAX($L$6:$AE$6)+2-P$6,0)*P$7,"")</f>
        <v/>
      </c>
      <c r="Q27" s="30" t="str">
        <f>IFERROR(VLOOKUP($B27,Q$2:$AF$5,MAX($L$6:$AE$6)+2-Q$6,0)*Q$7,"")</f>
        <v/>
      </c>
      <c r="R27" s="30" t="str">
        <f>IFERROR(VLOOKUP($B27,R$2:$AF$5,MAX($L$6:$AE$6)+2-R$6,0)*R$7,"")</f>
        <v/>
      </c>
      <c r="S27" s="30" t="str">
        <f>IFERROR(VLOOKUP($B27,S$2:$AF$5,MAX($L$6:$AE$6)+2-S$6,0)*S$7,"")</f>
        <v/>
      </c>
      <c r="T27" s="30" t="str">
        <f>IFERROR(VLOOKUP($B27,T$2:$AF$5,MAX($L$6:$AE$6)+2-T$6,0)*T$7,"")</f>
        <v/>
      </c>
      <c r="U27" s="30" t="str">
        <f>IFERROR(VLOOKUP($B27,U$2:$AF$5,MAX($L$6:$AE$6)+2-U$6,0)*U$7,"")</f>
        <v/>
      </c>
      <c r="V27" s="30" t="str">
        <f>IFERROR(VLOOKUP($B27,V$2:$AF$5,MAX($L$6:$AE$6)+2-V$6,0)*V$7,"")</f>
        <v/>
      </c>
      <c r="W27" s="30" t="str">
        <f>IFERROR(VLOOKUP($B27,W$2:$AF$5,MAX($L$6:$AE$6)+2-W$6,0)*W$7,"")</f>
        <v/>
      </c>
      <c r="X27" s="30" t="str">
        <f>IFERROR(VLOOKUP($B27,X$2:$AF$5,MAX($L$6:$AE$6)+2-X$6,0)*X$7,"")</f>
        <v/>
      </c>
      <c r="Y27" s="30" t="str">
        <f>IFERROR(VLOOKUP($B27,Y$2:$AF$5,MAX($L$6:$AE$6)+2-Y$6,0)*Y$7,"")</f>
        <v/>
      </c>
      <c r="Z27" s="30" t="str">
        <f>IFERROR(VLOOKUP($B27,Z$2:$AF$5,MAX($L$6:$AE$6)+2-Z$6,0)*Z$7,"")</f>
        <v/>
      </c>
      <c r="AA27" s="30" t="str">
        <f>IFERROR(VLOOKUP($B27,AA$2:$AF$5,MAX($L$6:$AE$6)+2-AA$6,0)*AA$7,"")</f>
        <v/>
      </c>
      <c r="AB27" s="30" t="str">
        <f>IFERROR(VLOOKUP($B27,AB$2:$AF$5,MAX($L$6:$AE$6)+2-AB$6,0)*AB$7,"")</f>
        <v/>
      </c>
      <c r="AC27" s="30" t="str">
        <f>IFERROR(VLOOKUP($B27,AC$2:$AF$5,MAX($L$6:$AE$6)+2-AC$6,0)*AC$7,"")</f>
        <v/>
      </c>
      <c r="AD27" s="30" t="str">
        <f>IFERROR(VLOOKUP($B27,AD$2:$AF$5,MAX($L$6:$AE$6)+2-AD$6,0)*AD$7,"")</f>
        <v/>
      </c>
      <c r="AE27" s="30" t="str">
        <f>IFERROR(VLOOKUP($B27,AE$2:$AF$5,MAX($L$6:$AE$6)+2-AE$6,0)*AE$7,"")</f>
        <v/>
      </c>
      <c r="AF27" s="33" t="str">
        <f t="shared" si="1"/>
        <v/>
      </c>
      <c r="AG27" s="93"/>
      <c r="AH27" s="90"/>
      <c r="AI27" s="90">
        <v>20</v>
      </c>
    </row>
    <row r="28" spans="1:35">
      <c r="A28" s="24" t="s">
        <v>201</v>
      </c>
      <c r="B28" s="45">
        <v>52</v>
      </c>
      <c r="C28" s="45">
        <v>10078233413</v>
      </c>
      <c r="D28" s="6" t="s">
        <v>327</v>
      </c>
      <c r="E28" s="6" t="s">
        <v>81</v>
      </c>
      <c r="F28" s="25"/>
      <c r="G28" s="26"/>
      <c r="H28" s="27">
        <f t="shared" si="0"/>
        <v>-20</v>
      </c>
      <c r="I28" s="15"/>
      <c r="J28" s="28"/>
      <c r="K28" s="29">
        <v>1</v>
      </c>
      <c r="L28" s="30" t="str">
        <f>IFERROR(VLOOKUP($B28,L$2:$AF$5,MAX($L$6:$AE$6)+2-L$6,0)*L$7,"")</f>
        <v/>
      </c>
      <c r="M28" s="30" t="str">
        <f>IFERROR(VLOOKUP($B28,M$2:$AF$5,MAX($L$6:$AE$6)+2-M$6,0)*M$7,"")</f>
        <v/>
      </c>
      <c r="N28" s="30" t="str">
        <f>IFERROR(VLOOKUP($B28,N$2:$AF$5,MAX($L$6:$AE$6)+2-N$6,0)*N$7,"")</f>
        <v/>
      </c>
      <c r="O28" s="30" t="str">
        <f>IFERROR(VLOOKUP($B28,O$2:$AF$5,MAX($L$6:$AE$6)+2-O$6,0)*O$7,"")</f>
        <v/>
      </c>
      <c r="P28" s="30" t="str">
        <f>IFERROR(VLOOKUP($B28,P$2:$AF$5,MAX($L$6:$AE$6)+2-P$6,0)*P$7,"")</f>
        <v/>
      </c>
      <c r="Q28" s="30" t="str">
        <f>IFERROR(VLOOKUP($B28,Q$2:$AF$5,MAX($L$6:$AE$6)+2-Q$6,0)*Q$7,"")</f>
        <v/>
      </c>
      <c r="R28" s="30" t="str">
        <f>IFERROR(VLOOKUP($B28,R$2:$AF$5,MAX($L$6:$AE$6)+2-R$6,0)*R$7,"")</f>
        <v/>
      </c>
      <c r="S28" s="30" t="str">
        <f>IFERROR(VLOOKUP($B28,S$2:$AF$5,MAX($L$6:$AE$6)+2-S$6,0)*S$7,"")</f>
        <v/>
      </c>
      <c r="T28" s="30" t="str">
        <f>IFERROR(VLOOKUP($B28,T$2:$AF$5,MAX($L$6:$AE$6)+2-T$6,0)*T$7,"")</f>
        <v/>
      </c>
      <c r="U28" s="30" t="str">
        <f>IFERROR(VLOOKUP($B28,U$2:$AF$5,MAX($L$6:$AE$6)+2-U$6,0)*U$7,"")</f>
        <v/>
      </c>
      <c r="V28" s="30" t="str">
        <f>IFERROR(VLOOKUP($B28,V$2:$AF$5,MAX($L$6:$AE$6)+2-V$6,0)*V$7,"")</f>
        <v/>
      </c>
      <c r="W28" s="30" t="str">
        <f>IFERROR(VLOOKUP($B28,W$2:$AF$5,MAX($L$6:$AE$6)+2-W$6,0)*W$7,"")</f>
        <v/>
      </c>
      <c r="X28" s="30" t="str">
        <f>IFERROR(VLOOKUP($B28,X$2:$AF$5,MAX($L$6:$AE$6)+2-X$6,0)*X$7,"")</f>
        <v/>
      </c>
      <c r="Y28" s="30" t="str">
        <f>IFERROR(VLOOKUP($B28,Y$2:$AF$5,MAX($L$6:$AE$6)+2-Y$6,0)*Y$7,"")</f>
        <v/>
      </c>
      <c r="Z28" s="30" t="str">
        <f>IFERROR(VLOOKUP($B28,Z$2:$AF$5,MAX($L$6:$AE$6)+2-Z$6,0)*Z$7,"")</f>
        <v/>
      </c>
      <c r="AA28" s="30" t="str">
        <f>IFERROR(VLOOKUP($B28,AA$2:$AF$5,MAX($L$6:$AE$6)+2-AA$6,0)*AA$7,"")</f>
        <v/>
      </c>
      <c r="AB28" s="30" t="str">
        <f>IFERROR(VLOOKUP($B28,AB$2:$AF$5,MAX($L$6:$AE$6)+2-AB$6,0)*AB$7,"")</f>
        <v/>
      </c>
      <c r="AC28" s="30" t="str">
        <f>IFERROR(VLOOKUP($B28,AC$2:$AF$5,MAX($L$6:$AE$6)+2-AC$6,0)*AC$7,"")</f>
        <v/>
      </c>
      <c r="AD28" s="30" t="str">
        <f>IFERROR(VLOOKUP($B28,AD$2:$AF$5,MAX($L$6:$AE$6)+2-AD$6,0)*AD$7,"")</f>
        <v/>
      </c>
      <c r="AE28" s="30" t="str">
        <f>IFERROR(VLOOKUP($B28,AE$2:$AF$5,MAX($L$6:$AE$6)+2-AE$6,0)*AE$7,"")</f>
        <v/>
      </c>
      <c r="AF28" s="33" t="str">
        <f t="shared" si="1"/>
        <v/>
      </c>
      <c r="AG28" s="93"/>
      <c r="AH28" s="90"/>
      <c r="AI28" s="90">
        <v>21</v>
      </c>
    </row>
    <row r="29" spans="1:35">
      <c r="A29" s="24"/>
      <c r="B29" s="45">
        <v>55</v>
      </c>
      <c r="C29" s="45">
        <v>10114215460</v>
      </c>
      <c r="D29" s="6" t="s">
        <v>323</v>
      </c>
      <c r="E29" s="6" t="s">
        <v>163</v>
      </c>
      <c r="F29" s="25"/>
      <c r="G29" s="26"/>
      <c r="H29" s="27" t="s">
        <v>385</v>
      </c>
      <c r="I29" s="15"/>
      <c r="J29" s="28"/>
      <c r="K29" s="29">
        <v>10</v>
      </c>
      <c r="L29" s="30" t="str">
        <f>IFERROR(VLOOKUP($B29,L$2:$AF$5,MAX($L$6:$AE$6)+2-L$6,0)*L$7,"")</f>
        <v/>
      </c>
      <c r="M29" s="30" t="str">
        <f>IFERROR(VLOOKUP($B29,M$2:$AF$5,MAX($L$6:$AE$6)+2-M$6,0)*M$7,"")</f>
        <v/>
      </c>
      <c r="N29" s="30" t="str">
        <f>IFERROR(VLOOKUP($B29,N$2:$AF$5,MAX($L$6:$AE$6)+2-N$6,0)*N$7,"")</f>
        <v/>
      </c>
      <c r="O29" s="30" t="str">
        <f>IFERROR(VLOOKUP($B29,O$2:$AF$5,MAX($L$6:$AE$6)+2-O$6,0)*O$7,"")</f>
        <v/>
      </c>
      <c r="P29" s="30" t="str">
        <f>IFERROR(VLOOKUP($B29,P$2:$AF$5,MAX($L$6:$AE$6)+2-P$6,0)*P$7,"")</f>
        <v/>
      </c>
      <c r="Q29" s="30" t="str">
        <f>IFERROR(VLOOKUP($B29,Q$2:$AF$5,MAX($L$6:$AE$6)+2-Q$6,0)*Q$7,"")</f>
        <v/>
      </c>
      <c r="R29" s="30" t="str">
        <f>IFERROR(VLOOKUP($B29,R$2:$AF$5,MAX($L$6:$AE$6)+2-R$6,0)*R$7,"")</f>
        <v/>
      </c>
      <c r="S29" s="30" t="str">
        <f>IFERROR(VLOOKUP($B29,S$2:$AF$5,MAX($L$6:$AE$6)+2-S$6,0)*S$7,"")</f>
        <v/>
      </c>
      <c r="T29" s="30" t="str">
        <f>IFERROR(VLOOKUP($B29,T$2:$AF$5,MAX($L$6:$AE$6)+2-T$6,0)*T$7,"")</f>
        <v/>
      </c>
      <c r="U29" s="30" t="str">
        <f>IFERROR(VLOOKUP($B29,U$2:$AF$5,MAX($L$6:$AE$6)+2-U$6,0)*U$7,"")</f>
        <v/>
      </c>
      <c r="V29" s="30" t="str">
        <f>IFERROR(VLOOKUP($B29,V$2:$AF$5,MAX($L$6:$AE$6)+2-V$6,0)*V$7,"")</f>
        <v/>
      </c>
      <c r="W29" s="30" t="str">
        <f>IFERROR(VLOOKUP($B29,W$2:$AF$5,MAX($L$6:$AE$6)+2-W$6,0)*W$7,"")</f>
        <v/>
      </c>
      <c r="X29" s="30" t="str">
        <f>IFERROR(VLOOKUP($B29,X$2:$AF$5,MAX($L$6:$AE$6)+2-X$6,0)*X$7,"")</f>
        <v/>
      </c>
      <c r="Y29" s="30" t="str">
        <f>IFERROR(VLOOKUP($B29,Y$2:$AF$5,MAX($L$6:$AE$6)+2-Y$6,0)*Y$7,"")</f>
        <v/>
      </c>
      <c r="Z29" s="30" t="str">
        <f>IFERROR(VLOOKUP($B29,Z$2:$AF$5,MAX($L$6:$AE$6)+2-Z$6,0)*Z$7,"")</f>
        <v/>
      </c>
      <c r="AA29" s="30" t="str">
        <f>IFERROR(VLOOKUP($B29,AA$2:$AF$5,MAX($L$6:$AE$6)+2-AA$6,0)*AA$7,"")</f>
        <v/>
      </c>
      <c r="AB29" s="30" t="str">
        <f>IFERROR(VLOOKUP($B29,AB$2:$AF$5,MAX($L$6:$AE$6)+2-AB$6,0)*AB$7,"")</f>
        <v/>
      </c>
      <c r="AC29" s="30" t="str">
        <f>IFERROR(VLOOKUP($B29,AC$2:$AF$5,MAX($L$6:$AE$6)+2-AC$6,0)*AC$7,"")</f>
        <v/>
      </c>
      <c r="AD29" s="30" t="str">
        <f>IFERROR(VLOOKUP($B29,AD$2:$AF$5,MAX($L$6:$AE$6)+2-AD$6,0)*AD$7,"")</f>
        <v/>
      </c>
      <c r="AE29" s="30" t="str">
        <f>IFERROR(VLOOKUP($B29,AE$2:$AF$5,MAX($L$6:$AE$6)+2-AE$6,0)*AE$7,"")</f>
        <v/>
      </c>
      <c r="AF29" s="33" t="str">
        <f t="shared" si="1"/>
        <v/>
      </c>
      <c r="AG29" s="93"/>
      <c r="AH29" s="90"/>
      <c r="AI29" s="90">
        <v>22</v>
      </c>
    </row>
    <row r="30" spans="1:35">
      <c r="A30" s="93"/>
      <c r="B30" s="93"/>
      <c r="C30" s="93"/>
      <c r="D30" s="93"/>
      <c r="E30" s="83" t="s">
        <v>425</v>
      </c>
      <c r="F30" s="93"/>
      <c r="G30" s="93"/>
      <c r="H30" s="93" t="s">
        <v>426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</row>
    <row r="32" spans="1:35">
      <c r="A32" s="93" t="s">
        <v>427</v>
      </c>
      <c r="B32" s="93"/>
      <c r="C32" s="93"/>
      <c r="D32" s="84" t="s">
        <v>428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</row>
    <row r="34" spans="4:4">
      <c r="D34" s="31"/>
    </row>
    <row r="38" spans="4:4">
      <c r="D38" s="31"/>
    </row>
  </sheetData>
  <autoFilter ref="B7:AE7">
    <sortState ref="B8:AE29">
      <sortCondition descending="1" ref="H7:H29"/>
    </sortState>
  </autoFilter>
  <mergeCells count="4">
    <mergeCell ref="A1:G1"/>
    <mergeCell ref="A2:G2"/>
    <mergeCell ref="A3:G3"/>
    <mergeCell ref="A6:H6"/>
  </mergeCells>
  <phoneticPr fontId="19" type="noConversion"/>
  <pageMargins left="0.7" right="0.7" top="0.78740157499999996" bottom="0.78740157499999996" header="0.3" footer="0.3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26"/>
  <sheetViews>
    <sheetView zoomScale="125" workbookViewId="0">
      <selection activeCell="I2" sqref="I1:AI1048576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6.875" style="2" customWidth="1"/>
    <col min="4" max="4" width="22.125" style="2" customWidth="1"/>
    <col min="5" max="5" width="22.375" style="2" customWidth="1"/>
    <col min="6" max="6" width="8.625" style="2" hidden="1" customWidth="1"/>
    <col min="7" max="7" width="10.625" style="2" hidden="1" customWidth="1"/>
    <col min="8" max="8" width="10.125" style="2" customWidth="1"/>
    <col min="9" max="10" width="10.125" style="2" hidden="1" customWidth="1"/>
    <col min="11" max="11" width="10.875" style="2" hidden="1" customWidth="1"/>
    <col min="12" max="31" width="5" style="2" hidden="1" customWidth="1"/>
    <col min="32" max="35" width="0" style="2" hidden="1" customWidth="1"/>
    <col min="36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58</v>
      </c>
      <c r="M2" s="8">
        <v>53</v>
      </c>
      <c r="N2" s="8">
        <v>53</v>
      </c>
      <c r="O2" s="8">
        <v>58</v>
      </c>
      <c r="P2" s="8">
        <v>56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56</v>
      </c>
      <c r="M3" s="8">
        <v>58</v>
      </c>
      <c r="N3" s="8">
        <v>59</v>
      </c>
      <c r="O3" s="8">
        <v>56</v>
      </c>
      <c r="P3" s="8">
        <v>58</v>
      </c>
      <c r="Q3" s="8"/>
      <c r="R3" s="8"/>
      <c r="S3" s="8"/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59</v>
      </c>
      <c r="M4" s="9">
        <v>57</v>
      </c>
      <c r="N4" s="9">
        <v>58</v>
      </c>
      <c r="O4" s="9">
        <v>59</v>
      </c>
      <c r="P4" s="9">
        <v>59</v>
      </c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51</v>
      </c>
      <c r="M5" s="9">
        <v>55</v>
      </c>
      <c r="N5" s="9">
        <v>56</v>
      </c>
      <c r="O5" s="9">
        <v>60</v>
      </c>
      <c r="P5" s="9">
        <v>60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108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2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58</v>
      </c>
      <c r="C8" s="45">
        <v>10066429119</v>
      </c>
      <c r="D8" s="6" t="s">
        <v>109</v>
      </c>
      <c r="E8" s="6" t="s">
        <v>84</v>
      </c>
      <c r="F8" s="25"/>
      <c r="G8" s="26"/>
      <c r="H8" s="27">
        <f t="shared" ref="H8:H17" si="0">SUM(L8:AE8)+K8*-20+(J8*20)</f>
        <v>21</v>
      </c>
      <c r="I8" s="15"/>
      <c r="J8" s="28"/>
      <c r="K8" s="29"/>
      <c r="L8" s="30">
        <f>IFERROR(VLOOKUP($B8,L$2:$AF$5,MAX($L$6:$AE$6)+2-L$6,0)*L$7,"")</f>
        <v>5</v>
      </c>
      <c r="M8" s="30">
        <f>IFERROR(VLOOKUP($B8,M$2:$AF$5,MAX($L$6:$AE$6)+2-M$6,0)*M$7,"")</f>
        <v>3</v>
      </c>
      <c r="N8" s="30">
        <f>IFERROR(VLOOKUP($B8,N$2:$AF$5,MAX($L$6:$AE$6)+2-N$6,0)*N$7,"")</f>
        <v>2</v>
      </c>
      <c r="O8" s="30">
        <f>IFERROR(VLOOKUP($B8,O$2:$AF$5,MAX($L$6:$AE$6)+2-O$6,0)*O$7,"")</f>
        <v>5</v>
      </c>
      <c r="P8" s="30">
        <f>IFERROR(VLOOKUP($B8,P$2:$AF$5,MAX($L$6:$AE$6)+2-P$6,0)*P$7,"")</f>
        <v>6</v>
      </c>
      <c r="Q8" s="30" t="str">
        <f>IFERROR(VLOOKUP($B8,Q$2:$AF$5,MAX($L$6:$AE$6)+2-Q$6,0)*Q$7,"")</f>
        <v/>
      </c>
      <c r="R8" s="30" t="str">
        <f>IFERROR(VLOOKUP($B8,R$2:$AF$5,MAX($L$6:$AE$6)+2-R$6,0)*R$7,"")</f>
        <v/>
      </c>
      <c r="S8" s="30" t="str">
        <f>IFERROR(VLOOKUP($B8,S$2:$AF$5,MAX($L$6:$AE$6)+2-S$6,0)*S$7,"")</f>
        <v/>
      </c>
      <c r="T8" s="30" t="str">
        <f>IFERROR(VLOOKUP($B8,T$2:$AF$5,MAX($L$6:$AE$6)+2-T$6,0)*T$7,"")</f>
        <v/>
      </c>
      <c r="U8" s="30" t="str">
        <f>IFERROR(VLOOKUP($B8,U$2:$AF$5,MAX($L$6:$AE$6)+2-U$6,0)*U$7,"")</f>
        <v/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 t="str">
        <f t="shared" ref="AF8:AF17" si="1">IFERROR(VLOOKUP(B8,AH:AI,2,0),"")</f>
        <v/>
      </c>
      <c r="AG8" s="93"/>
      <c r="AH8" s="90"/>
      <c r="AI8" s="90">
        <v>1</v>
      </c>
    </row>
    <row r="9" spans="1:35">
      <c r="A9" s="24" t="s">
        <v>31</v>
      </c>
      <c r="B9" s="45">
        <v>56</v>
      </c>
      <c r="C9" s="45">
        <v>10090732467</v>
      </c>
      <c r="D9" s="6" t="s">
        <v>113</v>
      </c>
      <c r="E9" s="6" t="s">
        <v>29</v>
      </c>
      <c r="F9" s="25"/>
      <c r="G9" s="26"/>
      <c r="H9" s="27">
        <f t="shared" si="0"/>
        <v>17</v>
      </c>
      <c r="I9" s="15"/>
      <c r="J9" s="28"/>
      <c r="K9" s="29"/>
      <c r="L9" s="30">
        <f>IFERROR(VLOOKUP($B9,L$2:$AF$5,MAX($L$6:$AE$6)+2-L$6,0)*L$7,"")</f>
        <v>3</v>
      </c>
      <c r="M9" s="30" t="str">
        <f>IFERROR(VLOOKUP($B9,M$2:$AF$5,MAX($L$6:$AE$6)+2-M$6,0)*M$7,"")</f>
        <v/>
      </c>
      <c r="N9" s="30">
        <f>IFERROR(VLOOKUP($B9,N$2:$AF$5,MAX($L$6:$AE$6)+2-N$6,0)*N$7,"")</f>
        <v>1</v>
      </c>
      <c r="O9" s="30">
        <f>IFERROR(VLOOKUP($B9,O$2:$AF$5,MAX($L$6:$AE$6)+2-O$6,0)*O$7,"")</f>
        <v>3</v>
      </c>
      <c r="P9" s="30">
        <f>IFERROR(VLOOKUP($B9,P$2:$AF$5,MAX($L$6:$AE$6)+2-P$6,0)*P$7,"")</f>
        <v>10</v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 t="str">
        <f>IFERROR(VLOOKUP($B9,S$2:$AF$5,MAX($L$6:$AE$6)+2-S$6,0)*S$7,"")</f>
        <v/>
      </c>
      <c r="T9" s="30" t="str">
        <f>IFERROR(VLOOKUP($B9,T$2:$AF$5,MAX($L$6:$AE$6)+2-T$6,0)*T$7,"")</f>
        <v/>
      </c>
      <c r="U9" s="30" t="str">
        <f>IFERROR(VLOOKUP($B9,U$2:$AF$5,MAX($L$6:$AE$6)+2-U$6,0)*U$7,"")</f>
        <v/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 t="str">
        <f t="shared" si="1"/>
        <v/>
      </c>
      <c r="AG9" s="93"/>
      <c r="AH9" s="90"/>
      <c r="AI9" s="90">
        <v>2</v>
      </c>
    </row>
    <row r="10" spans="1:35">
      <c r="A10" s="24" t="s">
        <v>35</v>
      </c>
      <c r="B10" s="45">
        <v>59</v>
      </c>
      <c r="C10" s="45">
        <v>10072551031</v>
      </c>
      <c r="D10" s="6" t="s">
        <v>121</v>
      </c>
      <c r="E10" s="6" t="s">
        <v>47</v>
      </c>
      <c r="F10" s="25"/>
      <c r="G10" s="26"/>
      <c r="H10" s="27">
        <f t="shared" si="0"/>
        <v>11</v>
      </c>
      <c r="I10" s="15"/>
      <c r="J10" s="28"/>
      <c r="K10" s="29"/>
      <c r="L10" s="30">
        <f>IFERROR(VLOOKUP($B10,L$2:$AF$5,MAX($L$6:$AE$6)+2-L$6,0)*L$7,"")</f>
        <v>2</v>
      </c>
      <c r="M10" s="30" t="str">
        <f>IFERROR(VLOOKUP($B10,M$2:$AF$5,MAX($L$6:$AE$6)+2-M$6,0)*M$7,"")</f>
        <v/>
      </c>
      <c r="N10" s="30">
        <f>IFERROR(VLOOKUP($B10,N$2:$AF$5,MAX($L$6:$AE$6)+2-N$6,0)*N$7,"")</f>
        <v>3</v>
      </c>
      <c r="O10" s="30">
        <f>IFERROR(VLOOKUP($B10,O$2:$AF$5,MAX($L$6:$AE$6)+2-O$6,0)*O$7,"")</f>
        <v>2</v>
      </c>
      <c r="P10" s="30">
        <f>IFERROR(VLOOKUP($B10,P$2:$AF$5,MAX($L$6:$AE$6)+2-P$6,0)*P$7,"")</f>
        <v>4</v>
      </c>
      <c r="Q10" s="30" t="str">
        <f>IFERROR(VLOOKUP($B10,Q$2:$AF$5,MAX($L$6:$AE$6)+2-Q$6,0)*Q$7,"")</f>
        <v/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 t="str">
        <f t="shared" si="1"/>
        <v/>
      </c>
      <c r="AG10" s="93"/>
      <c r="AH10" s="90"/>
      <c r="AI10" s="90">
        <v>3</v>
      </c>
    </row>
    <row r="11" spans="1:35">
      <c r="A11" s="24" t="s">
        <v>38</v>
      </c>
      <c r="B11" s="45">
        <v>53</v>
      </c>
      <c r="C11" s="45">
        <v>10092873844</v>
      </c>
      <c r="D11" s="6" t="s">
        <v>117</v>
      </c>
      <c r="E11" s="6" t="s">
        <v>68</v>
      </c>
      <c r="F11" s="25"/>
      <c r="G11" s="26"/>
      <c r="H11" s="27">
        <f t="shared" si="0"/>
        <v>10</v>
      </c>
      <c r="I11" s="15"/>
      <c r="J11" s="28"/>
      <c r="K11" s="29"/>
      <c r="L11" s="30" t="str">
        <f>IFERROR(VLOOKUP($B11,L$2:$AF$5,MAX($L$6:$AE$6)+2-L$6,0)*L$7,"")</f>
        <v/>
      </c>
      <c r="M11" s="30">
        <f>IFERROR(VLOOKUP($B11,M$2:$AF$5,MAX($L$6:$AE$6)+2-M$6,0)*M$7,"")</f>
        <v>5</v>
      </c>
      <c r="N11" s="30">
        <f>IFERROR(VLOOKUP($B11,N$2:$AF$5,MAX($L$6:$AE$6)+2-N$6,0)*N$7,"")</f>
        <v>5</v>
      </c>
      <c r="O11" s="30" t="str">
        <f>IFERROR(VLOOKUP($B11,O$2:$AF$5,MAX($L$6:$AE$6)+2-O$6,0)*O$7,"")</f>
        <v/>
      </c>
      <c r="P11" s="30" t="str">
        <f>IFERROR(VLOOKUP($B11,P$2:$AF$5,MAX($L$6:$AE$6)+2-P$6,0)*P$7,"")</f>
        <v/>
      </c>
      <c r="Q11" s="30" t="str">
        <f>IFERROR(VLOOKUP($B11,Q$2:$AF$5,MAX($L$6:$AE$6)+2-Q$6,0)*Q$7,"")</f>
        <v/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 t="str">
        <f t="shared" si="1"/>
        <v/>
      </c>
      <c r="AG11" s="93"/>
      <c r="AH11" s="90"/>
      <c r="AI11" s="90">
        <v>4</v>
      </c>
    </row>
    <row r="12" spans="1:35">
      <c r="A12" s="24" t="s">
        <v>60</v>
      </c>
      <c r="B12" s="45">
        <v>60</v>
      </c>
      <c r="C12" s="45">
        <v>10090352753</v>
      </c>
      <c r="D12" s="6" t="s">
        <v>123</v>
      </c>
      <c r="E12" s="6" t="s">
        <v>47</v>
      </c>
      <c r="F12" s="25"/>
      <c r="G12" s="26"/>
      <c r="H12" s="27">
        <f t="shared" si="0"/>
        <v>3</v>
      </c>
      <c r="I12" s="15"/>
      <c r="J12" s="28"/>
      <c r="K12" s="29"/>
      <c r="L12" s="30" t="str">
        <f>IFERROR(VLOOKUP($B12,L$2:$AF$5,MAX($L$6:$AE$6)+2-L$6,0)*L$7,"")</f>
        <v/>
      </c>
      <c r="M12" s="30" t="str">
        <f>IFERROR(VLOOKUP($B12,M$2:$AF$5,MAX($L$6:$AE$6)+2-M$6,0)*M$7,"")</f>
        <v/>
      </c>
      <c r="N12" s="30" t="str">
        <f>IFERROR(VLOOKUP($B12,N$2:$AF$5,MAX($L$6:$AE$6)+2-N$6,0)*N$7,"")</f>
        <v/>
      </c>
      <c r="O12" s="30">
        <f>IFERROR(VLOOKUP($B12,O$2:$AF$5,MAX($L$6:$AE$6)+2-O$6,0)*O$7,"")</f>
        <v>1</v>
      </c>
      <c r="P12" s="30">
        <f>IFERROR(VLOOKUP($B12,P$2:$AF$5,MAX($L$6:$AE$6)+2-P$6,0)*P$7,"")</f>
        <v>2</v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 t="str">
        <f>IFERROR(VLOOKUP($B12,T$2:$AF$5,MAX($L$6:$AE$6)+2-T$6,0)*T$7,"")</f>
        <v/>
      </c>
      <c r="U12" s="30" t="str">
        <f>IFERROR(VLOOKUP($B12,U$2:$AF$5,MAX($L$6:$AE$6)+2-U$6,0)*U$7,"")</f>
        <v/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 t="str">
        <f t="shared" si="1"/>
        <v/>
      </c>
      <c r="AG12" s="93"/>
      <c r="AH12" s="90">
        <v>55</v>
      </c>
      <c r="AI12" s="90">
        <v>5</v>
      </c>
    </row>
    <row r="13" spans="1:35">
      <c r="A13" s="24" t="s">
        <v>90</v>
      </c>
      <c r="B13" s="45">
        <v>57</v>
      </c>
      <c r="C13" s="45">
        <v>10047449754</v>
      </c>
      <c r="D13" s="6" t="s">
        <v>119</v>
      </c>
      <c r="E13" s="6" t="s">
        <v>84</v>
      </c>
      <c r="F13" s="25"/>
      <c r="G13" s="26"/>
      <c r="H13" s="27">
        <f t="shared" si="0"/>
        <v>2</v>
      </c>
      <c r="I13" s="15"/>
      <c r="J13" s="28"/>
      <c r="K13" s="29"/>
      <c r="L13" s="30" t="str">
        <f>IFERROR(VLOOKUP($B13,L$2:$AF$5,MAX($L$6:$AE$6)+2-L$6,0)*L$7,"")</f>
        <v/>
      </c>
      <c r="M13" s="30">
        <f>IFERROR(VLOOKUP($B13,M$2:$AF$5,MAX($L$6:$AE$6)+2-M$6,0)*M$7,"")</f>
        <v>2</v>
      </c>
      <c r="N13" s="30" t="str">
        <f>IFERROR(VLOOKUP($B13,N$2:$AF$5,MAX($L$6:$AE$6)+2-N$6,0)*N$7,"")</f>
        <v/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 t="str">
        <f t="shared" si="1"/>
        <v/>
      </c>
      <c r="AG13" s="93"/>
      <c r="AH13" s="90">
        <v>51</v>
      </c>
      <c r="AI13" s="90">
        <v>6</v>
      </c>
    </row>
    <row r="14" spans="1:35">
      <c r="A14" s="24" t="s">
        <v>93</v>
      </c>
      <c r="B14" s="45">
        <v>55</v>
      </c>
      <c r="C14" s="45">
        <v>10092625785</v>
      </c>
      <c r="D14" s="6" t="s">
        <v>115</v>
      </c>
      <c r="E14" s="6" t="s">
        <v>68</v>
      </c>
      <c r="F14" s="25"/>
      <c r="G14" s="26"/>
      <c r="H14" s="27">
        <f t="shared" si="0"/>
        <v>1</v>
      </c>
      <c r="I14" s="15"/>
      <c r="J14" s="28"/>
      <c r="K14" s="29"/>
      <c r="L14" s="30" t="str">
        <f>IFERROR(VLOOKUP($B14,L$2:$AF$5,MAX($L$6:$AE$6)+2-L$6,0)*L$7,"")</f>
        <v/>
      </c>
      <c r="M14" s="30">
        <f>IFERROR(VLOOKUP($B14,M$2:$AF$5,MAX($L$6:$AE$6)+2-M$6,0)*M$7,"")</f>
        <v>1</v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/>
      <c r="Q14" s="30" t="str">
        <f>IFERROR(VLOOKUP($B14,Q$2:$AF$5,MAX($L$6:$AE$6)+2-Q$6,0)*Q$7,"")</f>
        <v/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>
        <f t="shared" si="1"/>
        <v>5</v>
      </c>
      <c r="AG14" s="93"/>
      <c r="AH14" s="90"/>
      <c r="AI14" s="90">
        <v>7</v>
      </c>
    </row>
    <row r="15" spans="1:35">
      <c r="A15" s="24" t="s">
        <v>96</v>
      </c>
      <c r="B15" s="45">
        <v>51</v>
      </c>
      <c r="C15" s="45">
        <v>10093144939</v>
      </c>
      <c r="D15" s="6" t="s">
        <v>133</v>
      </c>
      <c r="E15" s="6" t="s">
        <v>134</v>
      </c>
      <c r="F15" s="25"/>
      <c r="G15" s="26"/>
      <c r="H15" s="27">
        <f t="shared" si="0"/>
        <v>1</v>
      </c>
      <c r="I15" s="15"/>
      <c r="J15" s="28"/>
      <c r="K15" s="29"/>
      <c r="L15" s="30">
        <f>IFERROR(VLOOKUP($B15,L$2:$AF$5,MAX($L$6:$AE$6)+2-L$6,0)*L$7,"")</f>
        <v>1</v>
      </c>
      <c r="M15" s="30" t="str">
        <f>IFERROR(VLOOKUP($B15,M$2:$AF$5,MAX($L$6:$AE$6)+2-M$6,0)*M$7,"")</f>
        <v/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>
        <f t="shared" si="1"/>
        <v>6</v>
      </c>
      <c r="AG15" s="93"/>
      <c r="AH15" s="90"/>
      <c r="AI15" s="90">
        <v>8</v>
      </c>
    </row>
    <row r="16" spans="1:35">
      <c r="A16" s="24" t="s">
        <v>99</v>
      </c>
      <c r="B16" s="45">
        <v>52</v>
      </c>
      <c r="C16" s="45">
        <v>10112435714</v>
      </c>
      <c r="D16" s="6" t="s">
        <v>111</v>
      </c>
      <c r="E16" s="6" t="s">
        <v>68</v>
      </c>
      <c r="F16" s="25"/>
      <c r="G16" s="26"/>
      <c r="H16" s="27">
        <f t="shared" si="0"/>
        <v>0</v>
      </c>
      <c r="I16" s="15"/>
      <c r="J16" s="28"/>
      <c r="K16" s="29"/>
      <c r="L16" s="30" t="str">
        <f>IFERROR(VLOOKUP($B16,L$2:$AF$5,MAX($L$6:$AE$6)+2-L$6,0)*L$7,"")</f>
        <v/>
      </c>
      <c r="M16" s="30" t="str">
        <f>IFERROR(VLOOKUP($B16,M$2:$AF$5,MAX($L$6:$AE$6)+2-M$6,0)*M$7,"")</f>
        <v/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 t="str">
        <f t="shared" si="1"/>
        <v/>
      </c>
      <c r="AG16" s="93"/>
      <c r="AH16" s="90"/>
      <c r="AI16" s="90">
        <v>9</v>
      </c>
    </row>
    <row r="17" spans="1:35">
      <c r="A17" s="24" t="s">
        <v>102</v>
      </c>
      <c r="B17" s="45">
        <v>54</v>
      </c>
      <c r="C17" s="45">
        <v>10104973885</v>
      </c>
      <c r="D17" s="6" t="s">
        <v>136</v>
      </c>
      <c r="E17" s="6" t="s">
        <v>68</v>
      </c>
      <c r="F17" s="25"/>
      <c r="G17" s="26"/>
      <c r="H17" s="27">
        <f t="shared" si="0"/>
        <v>-20</v>
      </c>
      <c r="I17" s="15"/>
      <c r="J17" s="28"/>
      <c r="K17" s="29">
        <v>1</v>
      </c>
      <c r="L17" s="30" t="str">
        <f>IFERROR(VLOOKUP($B17,L$2:$AF$5,MAX($L$6:$AE$6)+2-L$6,0)*L$7,"")</f>
        <v/>
      </c>
      <c r="M17" s="30" t="str">
        <f>IFERROR(VLOOKUP($B17,M$2:$AF$5,MAX($L$6:$AE$6)+2-M$6,0)*M$7,"")</f>
        <v/>
      </c>
      <c r="N17" s="30" t="str">
        <f>IFERROR(VLOOKUP($B17,N$2:$AF$5,MAX($L$6:$AE$6)+2-N$6,0)*N$7,"")</f>
        <v/>
      </c>
      <c r="O17" s="30" t="str">
        <f>IFERROR(VLOOKUP($B17,O$2:$AF$5,MAX($L$6:$AE$6)+2-O$6,0)*O$7,"")</f>
        <v/>
      </c>
      <c r="P17" s="30" t="str">
        <f>IFERROR(VLOOKUP($B17,P$2:$AF$5,MAX($L$6:$AE$6)+2-P$6,0)*P$7,"")</f>
        <v/>
      </c>
      <c r="Q17" s="30" t="str">
        <f>IFERROR(VLOOKUP($B17,Q$2:$AF$5,MAX($L$6:$AE$6)+2-Q$6,0)*Q$7,"")</f>
        <v/>
      </c>
      <c r="R17" s="30" t="str">
        <f>IFERROR(VLOOKUP($B17,R$2:$AF$5,MAX($L$6:$AE$6)+2-R$6,0)*R$7,"")</f>
        <v/>
      </c>
      <c r="S17" s="30" t="str">
        <f>IFERROR(VLOOKUP($B17,S$2:$AF$5,MAX($L$6:$AE$6)+2-S$6,0)*S$7,"")</f>
        <v/>
      </c>
      <c r="T17" s="30" t="str">
        <f>IFERROR(VLOOKUP($B17,T$2:$AF$5,MAX($L$6:$AE$6)+2-T$6,0)*T$7,"")</f>
        <v/>
      </c>
      <c r="U17" s="30" t="str">
        <f>IFERROR(VLOOKUP($B17,U$2:$AF$5,MAX($L$6:$AE$6)+2-U$6,0)*U$7,"")</f>
        <v/>
      </c>
      <c r="V17" s="30" t="str">
        <f>IFERROR(VLOOKUP($B17,V$2:$AF$5,MAX($L$6:$AE$6)+2-V$6,0)*V$7,"")</f>
        <v/>
      </c>
      <c r="W17" s="30" t="str">
        <f>IFERROR(VLOOKUP($B17,W$2:$AF$5,MAX($L$6:$AE$6)+2-W$6,0)*W$7,"")</f>
        <v/>
      </c>
      <c r="X17" s="30" t="str">
        <f>IFERROR(VLOOKUP($B17,X$2:$AF$5,MAX($L$6:$AE$6)+2-X$6,0)*X$7,"")</f>
        <v/>
      </c>
      <c r="Y17" s="30" t="str">
        <f>IFERROR(VLOOKUP($B17,Y$2:$AF$5,MAX($L$6:$AE$6)+2-Y$6,0)*Y$7,"")</f>
        <v/>
      </c>
      <c r="Z17" s="30" t="str">
        <f>IFERROR(VLOOKUP($B17,Z$2:$AF$5,MAX($L$6:$AE$6)+2-Z$6,0)*Z$7,"")</f>
        <v/>
      </c>
      <c r="AA17" s="30" t="str">
        <f>IFERROR(VLOOKUP($B17,AA$2:$AF$5,MAX($L$6:$AE$6)+2-AA$6,0)*AA$7,"")</f>
        <v/>
      </c>
      <c r="AB17" s="30" t="str">
        <f>IFERROR(VLOOKUP($B17,AB$2:$AF$5,MAX($L$6:$AE$6)+2-AB$6,0)*AB$7,"")</f>
        <v/>
      </c>
      <c r="AC17" s="30" t="str">
        <f>IFERROR(VLOOKUP($B17,AC$2:$AF$5,MAX($L$6:$AE$6)+2-AC$6,0)*AC$7,"")</f>
        <v/>
      </c>
      <c r="AD17" s="30" t="str">
        <f>IFERROR(VLOOKUP($B17,AD$2:$AF$5,MAX($L$6:$AE$6)+2-AD$6,0)*AD$7,"")</f>
        <v/>
      </c>
      <c r="AE17" s="30" t="str">
        <f>IFERROR(VLOOKUP($B17,AE$2:$AF$5,MAX($L$6:$AE$6)+2-AE$6,0)*AE$7,"")</f>
        <v/>
      </c>
      <c r="AF17" s="33" t="str">
        <f t="shared" si="1"/>
        <v/>
      </c>
      <c r="AG17" s="93"/>
      <c r="AH17" s="90"/>
      <c r="AI17" s="90">
        <v>10</v>
      </c>
    </row>
    <row r="18" spans="1:35">
      <c r="A18" s="93"/>
      <c r="B18" s="93"/>
      <c r="C18" s="93"/>
      <c r="D18" s="93"/>
      <c r="E18" s="83" t="s">
        <v>429</v>
      </c>
      <c r="F18" s="93"/>
      <c r="G18" s="93"/>
      <c r="H18" s="93" t="s">
        <v>430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</row>
    <row r="22" spans="1:35">
      <c r="A22" s="93"/>
      <c r="B22" s="93"/>
      <c r="C22" s="93"/>
      <c r="D22" s="31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</row>
    <row r="26" spans="1:35">
      <c r="A26" s="93"/>
      <c r="B26" s="93"/>
      <c r="C26" s="93"/>
      <c r="D26" s="31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</row>
  </sheetData>
  <autoFilter ref="B7:AF7">
    <sortState ref="B8:AF17">
      <sortCondition descending="1" ref="H7:H17"/>
    </sortState>
  </autoFilter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AI26"/>
  <sheetViews>
    <sheetView topLeftCell="C1" zoomScale="150" workbookViewId="0">
      <selection activeCell="E20" sqref="E20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2.125" style="2" bestFit="1" customWidth="1"/>
    <col min="4" max="4" width="20.625" style="2" customWidth="1"/>
    <col min="5" max="5" width="25.875" style="2" customWidth="1"/>
    <col min="6" max="6" width="8.625" style="2" hidden="1" customWidth="1"/>
    <col min="7" max="7" width="10.625" style="2" hidden="1" customWidth="1"/>
    <col min="8" max="8" width="10.125" style="2" customWidth="1"/>
    <col min="9" max="10" width="10.125" style="2" hidden="1" customWidth="1"/>
    <col min="11" max="11" width="10.875" style="2" hidden="1" customWidth="1"/>
    <col min="12" max="31" width="5" style="2" hidden="1" customWidth="1"/>
    <col min="32" max="35" width="0" style="2" hidden="1" customWidth="1"/>
    <col min="36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10</v>
      </c>
      <c r="M2" s="8">
        <v>10</v>
      </c>
      <c r="N2" s="8">
        <v>10</v>
      </c>
      <c r="O2" s="8">
        <v>14</v>
      </c>
      <c r="P2" s="8">
        <v>8</v>
      </c>
      <c r="Q2" s="8">
        <v>14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7</v>
      </c>
      <c r="M3" s="8">
        <v>14</v>
      </c>
      <c r="N3" s="8">
        <v>7</v>
      </c>
      <c r="O3" s="8">
        <v>7</v>
      </c>
      <c r="P3" s="8">
        <v>14</v>
      </c>
      <c r="Q3" s="8">
        <v>7</v>
      </c>
      <c r="R3" s="8"/>
      <c r="S3" s="8"/>
      <c r="T3" s="8"/>
      <c r="U3" s="8"/>
      <c r="V3" s="8"/>
      <c r="W3" s="8"/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14</v>
      </c>
      <c r="M4" s="9">
        <v>9</v>
      </c>
      <c r="N4" s="9">
        <v>14</v>
      </c>
      <c r="O4" s="9">
        <v>9</v>
      </c>
      <c r="P4" s="9">
        <v>7</v>
      </c>
      <c r="Q4" s="9">
        <v>10</v>
      </c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5</v>
      </c>
      <c r="M5" s="9">
        <v>7</v>
      </c>
      <c r="N5" s="9">
        <v>9</v>
      </c>
      <c r="O5" s="9">
        <v>10</v>
      </c>
      <c r="P5" s="9">
        <v>10</v>
      </c>
      <c r="Q5" s="9">
        <v>9</v>
      </c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1" t="s">
        <v>63</v>
      </c>
      <c r="B6" s="171"/>
      <c r="C6" s="171"/>
      <c r="D6" s="171"/>
      <c r="E6" s="171"/>
      <c r="F6" s="171"/>
      <c r="G6" s="171"/>
      <c r="H6" s="171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26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2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1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14</v>
      </c>
      <c r="C8" s="45">
        <v>10047400749</v>
      </c>
      <c r="D8" s="47" t="s">
        <v>64</v>
      </c>
      <c r="E8" s="47" t="s">
        <v>44</v>
      </c>
      <c r="F8" s="25"/>
      <c r="G8" s="26"/>
      <c r="H8" s="27">
        <f t="shared" ref="H8:H16" si="0">SUM(L8:AE8)+K8*-20+(J8*20)</f>
        <v>25</v>
      </c>
      <c r="I8" s="15"/>
      <c r="J8" s="28"/>
      <c r="K8" s="29"/>
      <c r="L8" s="30">
        <f>IFERROR(VLOOKUP($B8,L$2:$AF$5,MAX($L$6:$AE$6)+2-L$6,0)*L$7,"")</f>
        <v>2</v>
      </c>
      <c r="M8" s="30">
        <f>IFERROR(VLOOKUP($B8,M$2:$AF$5,MAX($L$6:$AE$6)+2-M$6,0)*M$7,"")</f>
        <v>3</v>
      </c>
      <c r="N8" s="30">
        <f>IFERROR(VLOOKUP($B8,N$2:$AF$5,MAX($L$6:$AE$6)+2-N$6,0)*N$7,"")</f>
        <v>2</v>
      </c>
      <c r="O8" s="30">
        <f>IFERROR(VLOOKUP($B8,O$2:$AF$5,MAX($L$6:$AE$6)+2-O$6,0)*O$7,"")</f>
        <v>5</v>
      </c>
      <c r="P8" s="30">
        <f>IFERROR(VLOOKUP($B8,P$2:$AF$5,MAX($L$6:$AE$6)+2-P$6,0)*P$7,"")</f>
        <v>3</v>
      </c>
      <c r="Q8" s="30">
        <f>IFERROR(VLOOKUP($B8,Q$2:$AF$5,MAX($L$6:$AE$6)+2-Q$6,0)*Q$7,"")</f>
        <v>10</v>
      </c>
      <c r="R8" s="30" t="str">
        <f>IFERROR(VLOOKUP($B8,R$2:$AF$5,MAX($L$6:$AE$6)+2-R$6,0)*R$7,"")</f>
        <v/>
      </c>
      <c r="S8" s="30" t="str">
        <f>IFERROR(VLOOKUP($B8,S$2:$AF$5,MAX($L$6:$AE$6)+2-S$6,0)*S$7,"")</f>
        <v/>
      </c>
      <c r="T8" s="30" t="str">
        <f>IFERROR(VLOOKUP($B8,T$2:$AF$5,MAX($L$6:$AE$6)+2-T$6,0)*T$7,"")</f>
        <v/>
      </c>
      <c r="U8" s="30" t="str">
        <f>IFERROR(VLOOKUP($B8,U$2:$AF$5,MAX($L$6:$AE$6)+2-U$6,0)*U$7,"")</f>
        <v/>
      </c>
      <c r="V8" s="30" t="str">
        <f>IFERROR(VLOOKUP($B8,V$2:$AF$5,MAX($L$6:$AE$6)+2-V$6,0)*V$7,"")</f>
        <v/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 t="str">
        <f t="shared" ref="AF8:AF17" si="1">IFERROR(VLOOKUP(B8,AH:AI,2,0),"")</f>
        <v/>
      </c>
      <c r="AG8" s="93"/>
      <c r="AH8" s="90"/>
      <c r="AI8" s="90">
        <v>1</v>
      </c>
    </row>
    <row r="9" spans="1:35">
      <c r="A9" s="24" t="s">
        <v>31</v>
      </c>
      <c r="B9" s="45">
        <v>10</v>
      </c>
      <c r="C9" s="45">
        <v>10047388726</v>
      </c>
      <c r="D9" s="6" t="s">
        <v>74</v>
      </c>
      <c r="E9" s="6" t="s">
        <v>47</v>
      </c>
      <c r="F9" s="25"/>
      <c r="G9" s="26"/>
      <c r="H9" s="27">
        <f t="shared" si="0"/>
        <v>21</v>
      </c>
      <c r="I9" s="15"/>
      <c r="J9" s="28"/>
      <c r="K9" s="29"/>
      <c r="L9" s="30">
        <f>IFERROR(VLOOKUP($B9,L$2:$AF$5,MAX($L$6:$AE$6)+2-L$6,0)*L$7,"")</f>
        <v>5</v>
      </c>
      <c r="M9" s="30">
        <f>IFERROR(VLOOKUP($B9,M$2:$AF$5,MAX($L$6:$AE$6)+2-M$6,0)*M$7,"")</f>
        <v>5</v>
      </c>
      <c r="N9" s="30">
        <f>IFERROR(VLOOKUP($B9,N$2:$AF$5,MAX($L$6:$AE$6)+2-N$6,0)*N$7,"")</f>
        <v>5</v>
      </c>
      <c r="O9" s="30">
        <f>IFERROR(VLOOKUP($B9,O$2:$AF$5,MAX($L$6:$AE$6)+2-O$6,0)*O$7,"")</f>
        <v>1</v>
      </c>
      <c r="P9" s="30">
        <f>IFERROR(VLOOKUP($B9,P$2:$AF$5,MAX($L$6:$AE$6)+2-P$6,0)*P$7,"")</f>
        <v>1</v>
      </c>
      <c r="Q9" s="30">
        <f>IFERROR(VLOOKUP($B9,Q$2:$AF$5,MAX($L$6:$AE$6)+2-Q$6,0)*Q$7,"")</f>
        <v>4</v>
      </c>
      <c r="R9" s="30" t="str">
        <f>IFERROR(VLOOKUP($B9,R$2:$AF$5,MAX($L$6:$AE$6)+2-R$6,0)*R$7,"")</f>
        <v/>
      </c>
      <c r="S9" s="30" t="str">
        <f>IFERROR(VLOOKUP($B9,S$2:$AF$5,MAX($L$6:$AE$6)+2-S$6,0)*S$7,"")</f>
        <v/>
      </c>
      <c r="T9" s="30" t="str">
        <f>IFERROR(VLOOKUP($B9,T$2:$AF$5,MAX($L$6:$AE$6)+2-T$6,0)*T$7,"")</f>
        <v/>
      </c>
      <c r="U9" s="30" t="str">
        <f>IFERROR(VLOOKUP($B9,U$2:$AF$5,MAX($L$6:$AE$6)+2-U$6,0)*U$7,"")</f>
        <v/>
      </c>
      <c r="V9" s="30" t="str">
        <f>IFERROR(VLOOKUP($B9,V$2:$AF$5,MAX($L$6:$AE$6)+2-V$6,0)*V$7,"")</f>
        <v/>
      </c>
      <c r="W9" s="30" t="str">
        <f>IFERROR(VLOOKUP($B9,W$2:$AF$5,MAX($L$6:$AE$6)+2-W$6,0)*W$7,"")</f>
        <v/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 t="str">
        <f t="shared" si="1"/>
        <v/>
      </c>
      <c r="AG9" s="93"/>
      <c r="AH9" s="90"/>
      <c r="AI9" s="90">
        <v>2</v>
      </c>
    </row>
    <row r="10" spans="1:35">
      <c r="A10" s="24" t="s">
        <v>35</v>
      </c>
      <c r="B10" s="45">
        <v>7</v>
      </c>
      <c r="C10" s="45">
        <v>10047334667</v>
      </c>
      <c r="D10" s="6" t="s">
        <v>83</v>
      </c>
      <c r="E10" s="6" t="s">
        <v>84</v>
      </c>
      <c r="F10" s="25"/>
      <c r="G10" s="26"/>
      <c r="H10" s="27">
        <f t="shared" si="0"/>
        <v>18</v>
      </c>
      <c r="I10" s="15"/>
      <c r="J10" s="28"/>
      <c r="K10" s="29"/>
      <c r="L10" s="30">
        <f>IFERROR(VLOOKUP($B10,L$2:$AF$5,MAX($L$6:$AE$6)+2-L$6,0)*L$7,"")</f>
        <v>3</v>
      </c>
      <c r="M10" s="30">
        <f>IFERROR(VLOOKUP($B10,M$2:$AF$5,MAX($L$6:$AE$6)+2-M$6,0)*M$7,"")</f>
        <v>1</v>
      </c>
      <c r="N10" s="30">
        <f>IFERROR(VLOOKUP($B10,N$2:$AF$5,MAX($L$6:$AE$6)+2-N$6,0)*N$7,"")</f>
        <v>3</v>
      </c>
      <c r="O10" s="30">
        <f>IFERROR(VLOOKUP($B10,O$2:$AF$5,MAX($L$6:$AE$6)+2-O$6,0)*O$7,"")</f>
        <v>3</v>
      </c>
      <c r="P10" s="30">
        <f>IFERROR(VLOOKUP($B10,P$2:$AF$5,MAX($L$6:$AE$6)+2-P$6,0)*P$7,"")</f>
        <v>2</v>
      </c>
      <c r="Q10" s="30">
        <f>IFERROR(VLOOKUP($B10,Q$2:$AF$5,MAX($L$6:$AE$6)+2-Q$6,0)*Q$7,"")</f>
        <v>6</v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 t="str">
        <f t="shared" si="1"/>
        <v/>
      </c>
      <c r="AG10" s="93"/>
      <c r="AH10" s="90"/>
      <c r="AI10" s="90">
        <v>3</v>
      </c>
    </row>
    <row r="11" spans="1:35">
      <c r="A11" s="24" t="s">
        <v>38</v>
      </c>
      <c r="B11" s="45">
        <v>9</v>
      </c>
      <c r="C11" s="45">
        <v>10047310217</v>
      </c>
      <c r="D11" s="6" t="s">
        <v>103</v>
      </c>
      <c r="E11" s="6" t="s">
        <v>47</v>
      </c>
      <c r="F11" s="25"/>
      <c r="G11" s="26"/>
      <c r="H11" s="27">
        <f t="shared" si="0"/>
        <v>7</v>
      </c>
      <c r="I11" s="15"/>
      <c r="J11" s="28"/>
      <c r="K11" s="29"/>
      <c r="L11" s="30" t="str">
        <f>IFERROR(VLOOKUP($B11,L$2:$AF$5,MAX($L$6:$AE$6)+2-L$6,0)*L$7,"")</f>
        <v/>
      </c>
      <c r="M11" s="30">
        <f>IFERROR(VLOOKUP($B11,M$2:$AF$5,MAX($L$6:$AE$6)+2-M$6,0)*M$7,"")</f>
        <v>2</v>
      </c>
      <c r="N11" s="30">
        <f>IFERROR(VLOOKUP($B11,N$2:$AF$5,MAX($L$6:$AE$6)+2-N$6,0)*N$7,"")</f>
        <v>1</v>
      </c>
      <c r="O11" s="30">
        <f>IFERROR(VLOOKUP($B11,O$2:$AF$5,MAX($L$6:$AE$6)+2-O$6,0)*O$7,"")</f>
        <v>2</v>
      </c>
      <c r="P11" s="30" t="str">
        <f>IFERROR(VLOOKUP($B11,P$2:$AF$5,MAX($L$6:$AE$6)+2-P$6,0)*P$7,"")</f>
        <v/>
      </c>
      <c r="Q11" s="30">
        <f>IFERROR(VLOOKUP($B11,Q$2:$AF$5,MAX($L$6:$AE$6)+2-Q$6,0)*Q$7,"")</f>
        <v>2</v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 t="str">
        <f t="shared" si="1"/>
        <v/>
      </c>
      <c r="AG11" s="93"/>
      <c r="AH11" s="90"/>
      <c r="AI11" s="90">
        <v>4</v>
      </c>
    </row>
    <row r="12" spans="1:35">
      <c r="A12" s="24" t="s">
        <v>60</v>
      </c>
      <c r="B12" s="45">
        <v>8</v>
      </c>
      <c r="C12" s="45">
        <v>10090877664</v>
      </c>
      <c r="D12" s="6" t="s">
        <v>97</v>
      </c>
      <c r="E12" s="6" t="s">
        <v>84</v>
      </c>
      <c r="F12" s="25"/>
      <c r="G12" s="26"/>
      <c r="H12" s="27">
        <f t="shared" si="0"/>
        <v>5</v>
      </c>
      <c r="I12" s="15"/>
      <c r="J12" s="28"/>
      <c r="K12" s="29"/>
      <c r="L12" s="30" t="str">
        <f>IFERROR(VLOOKUP($B12,L$2:$AF$5,MAX($L$6:$AE$6)+2-L$6,0)*L$7,"")</f>
        <v/>
      </c>
      <c r="M12" s="30" t="str">
        <f>IFERROR(VLOOKUP($B12,M$2:$AF$5,MAX($L$6:$AE$6)+2-M$6,0)*M$7,"")</f>
        <v/>
      </c>
      <c r="N12" s="30" t="str">
        <f>IFERROR(VLOOKUP($B12,N$2:$AF$5,MAX($L$6:$AE$6)+2-N$6,0)*N$7,"")</f>
        <v/>
      </c>
      <c r="O12" s="30" t="str">
        <f>IFERROR(VLOOKUP($B12,O$2:$AF$5,MAX($L$6:$AE$6)+2-O$6,0)*O$7,"")</f>
        <v/>
      </c>
      <c r="P12" s="30">
        <f>IFERROR(VLOOKUP($B12,P$2:$AF$5,MAX($L$6:$AE$6)+2-P$6,0)*P$7,"")</f>
        <v>5</v>
      </c>
      <c r="Q12" s="30" t="str">
        <f>IFERROR(VLOOKUP($B12,Q$2:$AF$5,MAX($L$6:$AE$6)+2-Q$6,0)*Q$7,"")</f>
        <v/>
      </c>
      <c r="R12" s="30" t="str">
        <f>IFERROR(VLOOKUP($B12,R$2:$AF$5,MAX($L$6:$AE$6)+2-R$6,0)*R$7,"")</f>
        <v/>
      </c>
      <c r="S12" s="30" t="str">
        <f>IFERROR(VLOOKUP($B12,S$2:$AF$5,MAX($L$6:$AE$6)+2-S$6,0)*S$7,"")</f>
        <v/>
      </c>
      <c r="T12" s="30" t="str">
        <f>IFERROR(VLOOKUP($B12,T$2:$AF$5,MAX($L$6:$AE$6)+2-T$6,0)*T$7,"")</f>
        <v/>
      </c>
      <c r="U12" s="30" t="str">
        <f>IFERROR(VLOOKUP($B12,U$2:$AF$5,MAX($L$6:$AE$6)+2-U$6,0)*U$7,"")</f>
        <v/>
      </c>
      <c r="V12" s="30" t="str">
        <f>IFERROR(VLOOKUP($B12,V$2:$AF$5,MAX($L$6:$AE$6)+2-V$6,0)*V$7,"")</f>
        <v/>
      </c>
      <c r="W12" s="30" t="str">
        <f>IFERROR(VLOOKUP($B12,W$2:$AF$5,MAX($L$6:$AE$6)+2-W$6,0)*W$7,"")</f>
        <v/>
      </c>
      <c r="X12" s="30" t="str">
        <f>IFERROR(VLOOKUP($B12,X$2:$AF$5,MAX($L$6:$AE$6)+2-X$6,0)*X$7,"")</f>
        <v/>
      </c>
      <c r="Y12" s="30" t="str">
        <f>IFERROR(VLOOKUP($B12,Y$2:$AF$5,MAX($L$6:$AE$6)+2-Y$6,0)*Y$7,"")</f>
        <v/>
      </c>
      <c r="Z12" s="30" t="str">
        <f>IFERROR(VLOOKUP($B12,Z$2:$AF$5,MAX($L$6:$AE$6)+2-Z$6,0)*Z$7,"")</f>
        <v/>
      </c>
      <c r="AA12" s="30" t="str">
        <f>IFERROR(VLOOKUP($B12,AA$2:$AF$5,MAX($L$6:$AE$6)+2-AA$6,0)*AA$7,"")</f>
        <v/>
      </c>
      <c r="AB12" s="30" t="str">
        <f>IFERROR(VLOOKUP($B12,AB$2:$AF$5,MAX($L$6:$AE$6)+2-AB$6,0)*AB$7,"")</f>
        <v/>
      </c>
      <c r="AC12" s="30" t="str">
        <f>IFERROR(VLOOKUP($B12,AC$2:$AF$5,MAX($L$6:$AE$6)+2-AC$6,0)*AC$7,"")</f>
        <v/>
      </c>
      <c r="AD12" s="30" t="str">
        <f>IFERROR(VLOOKUP($B12,AD$2:$AF$5,MAX($L$6:$AE$6)+2-AD$6,0)*AD$7,"")</f>
        <v/>
      </c>
      <c r="AE12" s="30" t="str">
        <f>IFERROR(VLOOKUP($B12,AE$2:$AF$5,MAX($L$6:$AE$6)+2-AE$6,0)*AE$7,"")</f>
        <v/>
      </c>
      <c r="AF12" s="33" t="str">
        <f t="shared" si="1"/>
        <v/>
      </c>
      <c r="AG12" s="93"/>
      <c r="AH12" s="90"/>
      <c r="AI12" s="90">
        <v>5</v>
      </c>
    </row>
    <row r="13" spans="1:35">
      <c r="A13" s="24" t="s">
        <v>90</v>
      </c>
      <c r="B13" s="45">
        <v>5</v>
      </c>
      <c r="C13" s="45">
        <v>10047078326</v>
      </c>
      <c r="D13" s="6" t="s">
        <v>72</v>
      </c>
      <c r="E13" s="6" t="s">
        <v>52</v>
      </c>
      <c r="F13" s="25"/>
      <c r="G13" s="26"/>
      <c r="H13" s="27">
        <f t="shared" si="0"/>
        <v>1</v>
      </c>
      <c r="I13" s="15"/>
      <c r="J13" s="28"/>
      <c r="K13" s="29"/>
      <c r="L13" s="30">
        <f>IFERROR(VLOOKUP($B13,L$2:$AF$5,MAX($L$6:$AE$6)+2-L$6,0)*L$7,"")</f>
        <v>1</v>
      </c>
      <c r="M13" s="30" t="str">
        <f>IFERROR(VLOOKUP($B13,M$2:$AF$5,MAX($L$6:$AE$6)+2-M$6,0)*M$7,"")</f>
        <v/>
      </c>
      <c r="N13" s="30" t="str">
        <f>IFERROR(VLOOKUP($B13,N$2:$AF$5,MAX($L$6:$AE$6)+2-N$6,0)*N$7,"")</f>
        <v/>
      </c>
      <c r="O13" s="30" t="str">
        <f>IFERROR(VLOOKUP($B13,O$2:$AF$5,MAX($L$6:$AE$6)+2-O$6,0)*O$7,"")</f>
        <v/>
      </c>
      <c r="P13" s="30" t="str">
        <f>IFERROR(VLOOKUP($B13,P$2:$AF$5,MAX($L$6:$AE$6)+2-P$6,0)*P$7,"")</f>
        <v/>
      </c>
      <c r="Q13" s="30" t="str">
        <f>IFERROR(VLOOKUP($B13,Q$2:$AF$5,MAX($L$6:$AE$6)+2-Q$6,0)*Q$7,"")</f>
        <v/>
      </c>
      <c r="R13" s="30" t="str">
        <f>IFERROR(VLOOKUP($B13,R$2:$AF$5,MAX($L$6:$AE$6)+2-R$6,0)*R$7,"")</f>
        <v/>
      </c>
      <c r="S13" s="30" t="str">
        <f>IFERROR(VLOOKUP($B13,S$2:$AF$5,MAX($L$6:$AE$6)+2-S$6,0)*S$7,"")</f>
        <v/>
      </c>
      <c r="T13" s="30" t="str">
        <f>IFERROR(VLOOKUP($B13,T$2:$AF$5,MAX($L$6:$AE$6)+2-T$6,0)*T$7,"")</f>
        <v/>
      </c>
      <c r="U13" s="30" t="str">
        <f>IFERROR(VLOOKUP($B13,U$2:$AF$5,MAX($L$6:$AE$6)+2-U$6,0)*U$7,"")</f>
        <v/>
      </c>
      <c r="V13" s="30" t="str">
        <f>IFERROR(VLOOKUP($B13,V$2:$AF$5,MAX($L$6:$AE$6)+2-V$6,0)*V$7,"")</f>
        <v/>
      </c>
      <c r="W13" s="30" t="str">
        <f>IFERROR(VLOOKUP($B13,W$2:$AF$5,MAX($L$6:$AE$6)+2-W$6,0)*W$7,"")</f>
        <v/>
      </c>
      <c r="X13" s="30" t="str">
        <f>IFERROR(VLOOKUP($B13,X$2:$AF$5,MAX($L$6:$AE$6)+2-X$6,0)*X$7,"")</f>
        <v/>
      </c>
      <c r="Y13" s="30" t="str">
        <f>IFERROR(VLOOKUP($B13,Y$2:$AF$5,MAX($L$6:$AE$6)+2-Y$6,0)*Y$7,"")</f>
        <v/>
      </c>
      <c r="Z13" s="30" t="str">
        <f>IFERROR(VLOOKUP($B13,Z$2:$AF$5,MAX($L$6:$AE$6)+2-Z$6,0)*Z$7,"")</f>
        <v/>
      </c>
      <c r="AA13" s="30" t="str">
        <f>IFERROR(VLOOKUP($B13,AA$2:$AF$5,MAX($L$6:$AE$6)+2-AA$6,0)*AA$7,"")</f>
        <v/>
      </c>
      <c r="AB13" s="30" t="str">
        <f>IFERROR(VLOOKUP($B13,AB$2:$AF$5,MAX($L$6:$AE$6)+2-AB$6,0)*AB$7,"")</f>
        <v/>
      </c>
      <c r="AC13" s="30" t="str">
        <f>IFERROR(VLOOKUP($B13,AC$2:$AF$5,MAX($L$6:$AE$6)+2-AC$6,0)*AC$7,"")</f>
        <v/>
      </c>
      <c r="AD13" s="30" t="str">
        <f>IFERROR(VLOOKUP($B13,AD$2:$AF$5,MAX($L$6:$AE$6)+2-AD$6,0)*AD$7,"")</f>
        <v/>
      </c>
      <c r="AE13" s="30" t="str">
        <f>IFERROR(VLOOKUP($B13,AE$2:$AF$5,MAX($L$6:$AE$6)+2-AE$6,0)*AE$7,"")</f>
        <v/>
      </c>
      <c r="AF13" s="33" t="str">
        <f t="shared" si="1"/>
        <v/>
      </c>
      <c r="AG13" s="93"/>
      <c r="AH13" s="90"/>
      <c r="AI13" s="90">
        <v>6</v>
      </c>
    </row>
    <row r="14" spans="1:35">
      <c r="A14" s="24" t="s">
        <v>93</v>
      </c>
      <c r="B14" s="45">
        <v>3</v>
      </c>
      <c r="C14" s="45">
        <v>10092948212</v>
      </c>
      <c r="D14" s="6" t="s">
        <v>80</v>
      </c>
      <c r="E14" s="6" t="s">
        <v>81</v>
      </c>
      <c r="F14" s="25"/>
      <c r="G14" s="26"/>
      <c r="H14" s="27">
        <f t="shared" si="0"/>
        <v>0</v>
      </c>
      <c r="I14" s="15"/>
      <c r="J14" s="28"/>
      <c r="K14" s="29"/>
      <c r="L14" s="30" t="str">
        <f>IFERROR(VLOOKUP($B14,L$2:$AF$5,MAX($L$6:$AE$6)+2-L$6,0)*L$7,"")</f>
        <v/>
      </c>
      <c r="M14" s="30" t="str">
        <f>IFERROR(VLOOKUP($B14,M$2:$AF$5,MAX($L$6:$AE$6)+2-M$6,0)*M$7,"")</f>
        <v/>
      </c>
      <c r="N14" s="30" t="str">
        <f>IFERROR(VLOOKUP($B14,N$2:$AF$5,MAX($L$6:$AE$6)+2-N$6,0)*N$7,"")</f>
        <v/>
      </c>
      <c r="O14" s="30" t="str">
        <f>IFERROR(VLOOKUP($B14,O$2:$AF$5,MAX($L$6:$AE$6)+2-O$6,0)*O$7,"")</f>
        <v/>
      </c>
      <c r="P14" s="30" t="str">
        <f>IFERROR(VLOOKUP($B14,P$2:$AF$5,MAX($L$6:$AE$6)+2-P$6,0)*P$7,"")</f>
        <v/>
      </c>
      <c r="Q14" s="30" t="str">
        <f>IFERROR(VLOOKUP($B14,Q$2:$AF$5,MAX($L$6:$AE$6)+2-Q$6,0)*Q$7,"")</f>
        <v/>
      </c>
      <c r="R14" s="30" t="str">
        <f>IFERROR(VLOOKUP($B14,R$2:$AF$5,MAX($L$6:$AE$6)+2-R$6,0)*R$7,"")</f>
        <v/>
      </c>
      <c r="S14" s="30" t="str">
        <f>IFERROR(VLOOKUP($B14,S$2:$AF$5,MAX($L$6:$AE$6)+2-S$6,0)*S$7,"")</f>
        <v/>
      </c>
      <c r="T14" s="30" t="str">
        <f>IFERROR(VLOOKUP($B14,T$2:$AF$5,MAX($L$6:$AE$6)+2-T$6,0)*T$7,"")</f>
        <v/>
      </c>
      <c r="U14" s="30" t="str">
        <f>IFERROR(VLOOKUP($B14,U$2:$AF$5,MAX($L$6:$AE$6)+2-U$6,0)*U$7,"")</f>
        <v/>
      </c>
      <c r="V14" s="30" t="str">
        <f>IFERROR(VLOOKUP($B14,V$2:$AF$5,MAX($L$6:$AE$6)+2-V$6,0)*V$7,"")</f>
        <v/>
      </c>
      <c r="W14" s="30" t="str">
        <f>IFERROR(VLOOKUP($B14,W$2:$AF$5,MAX($L$6:$AE$6)+2-W$6,0)*W$7,"")</f>
        <v/>
      </c>
      <c r="X14" s="30" t="str">
        <f>IFERROR(VLOOKUP($B14,X$2:$AF$5,MAX($L$6:$AE$6)+2-X$6,0)*X$7,"")</f>
        <v/>
      </c>
      <c r="Y14" s="30" t="str">
        <f>IFERROR(VLOOKUP($B14,Y$2:$AF$5,MAX($L$6:$AE$6)+2-Y$6,0)*Y$7,"")</f>
        <v/>
      </c>
      <c r="Z14" s="30" t="str">
        <f>IFERROR(VLOOKUP($B14,Z$2:$AF$5,MAX($L$6:$AE$6)+2-Z$6,0)*Z$7,"")</f>
        <v/>
      </c>
      <c r="AA14" s="30" t="str">
        <f>IFERROR(VLOOKUP($B14,AA$2:$AF$5,MAX($L$6:$AE$6)+2-AA$6,0)*AA$7,"")</f>
        <v/>
      </c>
      <c r="AB14" s="30" t="str">
        <f>IFERROR(VLOOKUP($B14,AB$2:$AF$5,MAX($L$6:$AE$6)+2-AB$6,0)*AB$7,"")</f>
        <v/>
      </c>
      <c r="AC14" s="30" t="str">
        <f>IFERROR(VLOOKUP($B14,AC$2:$AF$5,MAX($L$6:$AE$6)+2-AC$6,0)*AC$7,"")</f>
        <v/>
      </c>
      <c r="AD14" s="30" t="str">
        <f>IFERROR(VLOOKUP($B14,AD$2:$AF$5,MAX($L$6:$AE$6)+2-AD$6,0)*AD$7,"")</f>
        <v/>
      </c>
      <c r="AE14" s="30" t="str">
        <f>IFERROR(VLOOKUP($B14,AE$2:$AF$5,MAX($L$6:$AE$6)+2-AE$6,0)*AE$7,"")</f>
        <v/>
      </c>
      <c r="AF14" s="33" t="str">
        <f t="shared" si="1"/>
        <v/>
      </c>
      <c r="AG14" s="93"/>
      <c r="AH14" s="90"/>
      <c r="AI14" s="90">
        <v>7</v>
      </c>
    </row>
    <row r="15" spans="1:35">
      <c r="A15" s="24" t="s">
        <v>96</v>
      </c>
      <c r="B15" s="45">
        <v>6</v>
      </c>
      <c r="C15" s="45">
        <v>10094164853</v>
      </c>
      <c r="D15" s="6" t="s">
        <v>67</v>
      </c>
      <c r="E15" s="6" t="s">
        <v>68</v>
      </c>
      <c r="F15" s="25"/>
      <c r="G15" s="26"/>
      <c r="H15" s="27">
        <f t="shared" si="0"/>
        <v>0</v>
      </c>
      <c r="I15" s="15"/>
      <c r="J15" s="28"/>
      <c r="K15" s="29"/>
      <c r="L15" s="30" t="str">
        <f>IFERROR(VLOOKUP($B15,L$2:$AF$5,MAX($L$6:$AE$6)+2-L$6,0)*L$7,"")</f>
        <v/>
      </c>
      <c r="M15" s="30" t="str">
        <f>IFERROR(VLOOKUP($B15,M$2:$AF$5,MAX($L$6:$AE$6)+2-M$6,0)*M$7,"")</f>
        <v/>
      </c>
      <c r="N15" s="30" t="str">
        <f>IFERROR(VLOOKUP($B15,N$2:$AF$5,MAX($L$6:$AE$6)+2-N$6,0)*N$7,"")</f>
        <v/>
      </c>
      <c r="O15" s="30" t="str">
        <f>IFERROR(VLOOKUP($B15,O$2:$AF$5,MAX($L$6:$AE$6)+2-O$6,0)*O$7,"")</f>
        <v/>
      </c>
      <c r="P15" s="30" t="str">
        <f>IFERROR(VLOOKUP($B15,P$2:$AF$5,MAX($L$6:$AE$6)+2-P$6,0)*P$7,"")</f>
        <v/>
      </c>
      <c r="Q15" s="30" t="str">
        <f>IFERROR(VLOOKUP($B15,Q$2:$AF$5,MAX($L$6:$AE$6)+2-Q$6,0)*Q$7,"")</f>
        <v/>
      </c>
      <c r="R15" s="30" t="str">
        <f>IFERROR(VLOOKUP($B15,R$2:$AF$5,MAX($L$6:$AE$6)+2-R$6,0)*R$7,"")</f>
        <v/>
      </c>
      <c r="S15" s="30" t="str">
        <f>IFERROR(VLOOKUP($B15,S$2:$AF$5,MAX($L$6:$AE$6)+2-S$6,0)*S$7,"")</f>
        <v/>
      </c>
      <c r="T15" s="30" t="str">
        <f>IFERROR(VLOOKUP($B15,T$2:$AF$5,MAX($L$6:$AE$6)+2-T$6,0)*T$7,"")</f>
        <v/>
      </c>
      <c r="U15" s="30" t="str">
        <f>IFERROR(VLOOKUP($B15,U$2:$AF$5,MAX($L$6:$AE$6)+2-U$6,0)*U$7,"")</f>
        <v/>
      </c>
      <c r="V15" s="30" t="str">
        <f>IFERROR(VLOOKUP($B15,V$2:$AF$5,MAX($L$6:$AE$6)+2-V$6,0)*V$7,"")</f>
        <v/>
      </c>
      <c r="W15" s="30" t="str">
        <f>IFERROR(VLOOKUP($B15,W$2:$AF$5,MAX($L$6:$AE$6)+2-W$6,0)*W$7,"")</f>
        <v/>
      </c>
      <c r="X15" s="30" t="str">
        <f>IFERROR(VLOOKUP($B15,X$2:$AF$5,MAX($L$6:$AE$6)+2-X$6,0)*X$7,"")</f>
        <v/>
      </c>
      <c r="Y15" s="30" t="str">
        <f>IFERROR(VLOOKUP($B15,Y$2:$AF$5,MAX($L$6:$AE$6)+2-Y$6,0)*Y$7,"")</f>
        <v/>
      </c>
      <c r="Z15" s="30" t="str">
        <f>IFERROR(VLOOKUP($B15,Z$2:$AF$5,MAX($L$6:$AE$6)+2-Z$6,0)*Z$7,"")</f>
        <v/>
      </c>
      <c r="AA15" s="30" t="str">
        <f>IFERROR(VLOOKUP($B15,AA$2:$AF$5,MAX($L$6:$AE$6)+2-AA$6,0)*AA$7,"")</f>
        <v/>
      </c>
      <c r="AB15" s="30" t="str">
        <f>IFERROR(VLOOKUP($B15,AB$2:$AF$5,MAX($L$6:$AE$6)+2-AB$6,0)*AB$7,"")</f>
        <v/>
      </c>
      <c r="AC15" s="30" t="str">
        <f>IFERROR(VLOOKUP($B15,AC$2:$AF$5,MAX($L$6:$AE$6)+2-AC$6,0)*AC$7,"")</f>
        <v/>
      </c>
      <c r="AD15" s="30" t="str">
        <f>IFERROR(VLOOKUP($B15,AD$2:$AF$5,MAX($L$6:$AE$6)+2-AD$6,0)*AD$7,"")</f>
        <v/>
      </c>
      <c r="AE15" s="30" t="str">
        <f>IFERROR(VLOOKUP($B15,AE$2:$AF$5,MAX($L$6:$AE$6)+2-AE$6,0)*AE$7,"")</f>
        <v/>
      </c>
      <c r="AF15" s="33" t="str">
        <f t="shared" si="1"/>
        <v/>
      </c>
      <c r="AG15" s="93"/>
      <c r="AH15" s="90"/>
      <c r="AI15" s="90">
        <v>8</v>
      </c>
    </row>
    <row r="16" spans="1:35">
      <c r="A16" s="24" t="s">
        <v>99</v>
      </c>
      <c r="B16" s="45">
        <v>12</v>
      </c>
      <c r="C16" s="45">
        <v>10093317216</v>
      </c>
      <c r="D16" s="47" t="s">
        <v>100</v>
      </c>
      <c r="E16" s="47" t="s">
        <v>44</v>
      </c>
      <c r="F16" s="25"/>
      <c r="G16" s="26"/>
      <c r="H16" s="27">
        <f t="shared" si="0"/>
        <v>-20</v>
      </c>
      <c r="I16" s="15"/>
      <c r="J16" s="28"/>
      <c r="K16" s="29">
        <v>1</v>
      </c>
      <c r="L16" s="30" t="str">
        <f>IFERROR(VLOOKUP($B16,L$2:$AF$5,MAX($L$6:$AE$6)+2-L$6,0)*L$7,"")</f>
        <v/>
      </c>
      <c r="M16" s="30" t="str">
        <f>IFERROR(VLOOKUP($B16,M$2:$AF$5,MAX($L$6:$AE$6)+2-M$6,0)*M$7,"")</f>
        <v/>
      </c>
      <c r="N16" s="30" t="str">
        <f>IFERROR(VLOOKUP($B16,N$2:$AF$5,MAX($L$6:$AE$6)+2-N$6,0)*N$7,"")</f>
        <v/>
      </c>
      <c r="O16" s="30" t="str">
        <f>IFERROR(VLOOKUP($B16,O$2:$AF$5,MAX($L$6:$AE$6)+2-O$6,0)*O$7,"")</f>
        <v/>
      </c>
      <c r="P16" s="30" t="str">
        <f>IFERROR(VLOOKUP($B16,P$2:$AF$5,MAX($L$6:$AE$6)+2-P$6,0)*P$7,"")</f>
        <v/>
      </c>
      <c r="Q16" s="30" t="str">
        <f>IFERROR(VLOOKUP($B16,Q$2:$AF$5,MAX($L$6:$AE$6)+2-Q$6,0)*Q$7,"")</f>
        <v/>
      </c>
      <c r="R16" s="30" t="str">
        <f>IFERROR(VLOOKUP($B16,R$2:$AF$5,MAX($L$6:$AE$6)+2-R$6,0)*R$7,"")</f>
        <v/>
      </c>
      <c r="S16" s="30" t="str">
        <f>IFERROR(VLOOKUP($B16,S$2:$AF$5,MAX($L$6:$AE$6)+2-S$6,0)*S$7,"")</f>
        <v/>
      </c>
      <c r="T16" s="30" t="str">
        <f>IFERROR(VLOOKUP($B16,T$2:$AF$5,MAX($L$6:$AE$6)+2-T$6,0)*T$7,"")</f>
        <v/>
      </c>
      <c r="U16" s="30" t="str">
        <f>IFERROR(VLOOKUP($B16,U$2:$AF$5,MAX($L$6:$AE$6)+2-U$6,0)*U$7,"")</f>
        <v/>
      </c>
      <c r="V16" s="30" t="str">
        <f>IFERROR(VLOOKUP($B16,V$2:$AF$5,MAX($L$6:$AE$6)+2-V$6,0)*V$7,"")</f>
        <v/>
      </c>
      <c r="W16" s="30" t="str">
        <f>IFERROR(VLOOKUP($B16,W$2:$AF$5,MAX($L$6:$AE$6)+2-W$6,0)*W$7,"")</f>
        <v/>
      </c>
      <c r="X16" s="30" t="str">
        <f>IFERROR(VLOOKUP($B16,X$2:$AF$5,MAX($L$6:$AE$6)+2-X$6,0)*X$7,"")</f>
        <v/>
      </c>
      <c r="Y16" s="30" t="str">
        <f>IFERROR(VLOOKUP($B16,Y$2:$AF$5,MAX($L$6:$AE$6)+2-Y$6,0)*Y$7,"")</f>
        <v/>
      </c>
      <c r="Z16" s="30" t="str">
        <f>IFERROR(VLOOKUP($B16,Z$2:$AF$5,MAX($L$6:$AE$6)+2-Z$6,0)*Z$7,"")</f>
        <v/>
      </c>
      <c r="AA16" s="30" t="str">
        <f>IFERROR(VLOOKUP($B16,AA$2:$AF$5,MAX($L$6:$AE$6)+2-AA$6,0)*AA$7,"")</f>
        <v/>
      </c>
      <c r="AB16" s="30" t="str">
        <f>IFERROR(VLOOKUP($B16,AB$2:$AF$5,MAX($L$6:$AE$6)+2-AB$6,0)*AB$7,"")</f>
        <v/>
      </c>
      <c r="AC16" s="30" t="str">
        <f>IFERROR(VLOOKUP($B16,AC$2:$AF$5,MAX($L$6:$AE$6)+2-AC$6,0)*AC$7,"")</f>
        <v/>
      </c>
      <c r="AD16" s="30" t="str">
        <f>IFERROR(VLOOKUP($B16,AD$2:$AF$5,MAX($L$6:$AE$6)+2-AD$6,0)*AD$7,"")</f>
        <v/>
      </c>
      <c r="AE16" s="30" t="str">
        <f>IFERROR(VLOOKUP($B16,AE$2:$AF$5,MAX($L$6:$AE$6)+2-AE$6,0)*AE$7,"")</f>
        <v/>
      </c>
      <c r="AF16" s="33" t="str">
        <f t="shared" si="1"/>
        <v/>
      </c>
      <c r="AG16" s="93"/>
      <c r="AH16" s="90"/>
      <c r="AI16" s="90">
        <v>9</v>
      </c>
    </row>
    <row r="17" spans="1:35">
      <c r="A17" s="24"/>
      <c r="B17" s="45">
        <v>11</v>
      </c>
      <c r="C17" s="45">
        <v>10097989784</v>
      </c>
      <c r="D17" s="6" t="s">
        <v>392</v>
      </c>
      <c r="E17" s="6" t="s">
        <v>47</v>
      </c>
      <c r="F17" s="25"/>
      <c r="G17" s="26"/>
      <c r="H17" s="27" t="s">
        <v>385</v>
      </c>
      <c r="I17" s="15"/>
      <c r="J17" s="28"/>
      <c r="K17" s="29">
        <v>10</v>
      </c>
      <c r="L17" s="30" t="str">
        <f>IFERROR(VLOOKUP($B17,L$2:$AF$5,MAX($L$6:$AE$6)+2-L$6,0)*L$7,"")</f>
        <v/>
      </c>
      <c r="M17" s="30" t="str">
        <f>IFERROR(VLOOKUP($B17,M$2:$AF$5,MAX($L$6:$AE$6)+2-M$6,0)*M$7,"")</f>
        <v/>
      </c>
      <c r="N17" s="30" t="str">
        <f>IFERROR(VLOOKUP($B17,N$2:$AF$5,MAX($L$6:$AE$6)+2-N$6,0)*N$7,"")</f>
        <v/>
      </c>
      <c r="O17" s="30" t="str">
        <f>IFERROR(VLOOKUP($B17,O$2:$AF$5,MAX($L$6:$AE$6)+2-O$6,0)*O$7,"")</f>
        <v/>
      </c>
      <c r="P17" s="30" t="str">
        <f>IFERROR(VLOOKUP($B17,P$2:$AF$5,MAX($L$6:$AE$6)+2-P$6,0)*P$7,"")</f>
        <v/>
      </c>
      <c r="Q17" s="30" t="str">
        <f>IFERROR(VLOOKUP($B17,Q$2:$AF$5,MAX($L$6:$AE$6)+2-Q$6,0)*Q$7,"")</f>
        <v/>
      </c>
      <c r="R17" s="30" t="str">
        <f>IFERROR(VLOOKUP($B17,R$2:$AF$5,MAX($L$6:$AE$6)+2-R$6,0)*R$7,"")</f>
        <v/>
      </c>
      <c r="S17" s="30" t="str">
        <f>IFERROR(VLOOKUP($B17,S$2:$AF$5,MAX($L$6:$AE$6)+2-S$6,0)*S$7,"")</f>
        <v/>
      </c>
      <c r="T17" s="30" t="str">
        <f>IFERROR(VLOOKUP($B17,T$2:$AF$5,MAX($L$6:$AE$6)+2-T$6,0)*T$7,"")</f>
        <v/>
      </c>
      <c r="U17" s="30" t="str">
        <f>IFERROR(VLOOKUP($B17,U$2:$AF$5,MAX($L$6:$AE$6)+2-U$6,0)*U$7,"")</f>
        <v/>
      </c>
      <c r="V17" s="30" t="str">
        <f>IFERROR(VLOOKUP($B17,V$2:$AF$5,MAX($L$6:$AE$6)+2-V$6,0)*V$7,"")</f>
        <v/>
      </c>
      <c r="W17" s="30" t="str">
        <f>IFERROR(VLOOKUP($B17,W$2:$AF$5,MAX($L$6:$AE$6)+2-W$6,0)*W$7,"")</f>
        <v/>
      </c>
      <c r="X17" s="30" t="str">
        <f>IFERROR(VLOOKUP($B17,X$2:$AF$5,MAX($L$6:$AE$6)+2-X$6,0)*X$7,"")</f>
        <v/>
      </c>
      <c r="Y17" s="30" t="str">
        <f>IFERROR(VLOOKUP($B17,Y$2:$AF$5,MAX($L$6:$AE$6)+2-Y$6,0)*Y$7,"")</f>
        <v/>
      </c>
      <c r="Z17" s="30" t="str">
        <f>IFERROR(VLOOKUP($B17,Z$2:$AF$5,MAX($L$6:$AE$6)+2-Z$6,0)*Z$7,"")</f>
        <v/>
      </c>
      <c r="AA17" s="30" t="str">
        <f>IFERROR(VLOOKUP($B17,AA$2:$AF$5,MAX($L$6:$AE$6)+2-AA$6,0)*AA$7,"")</f>
        <v/>
      </c>
      <c r="AB17" s="30" t="str">
        <f>IFERROR(VLOOKUP($B17,AB$2:$AF$5,MAX($L$6:$AE$6)+2-AB$6,0)*AB$7,"")</f>
        <v/>
      </c>
      <c r="AC17" s="30" t="str">
        <f>IFERROR(VLOOKUP($B17,AC$2:$AF$5,MAX($L$6:$AE$6)+2-AC$6,0)*AC$7,"")</f>
        <v/>
      </c>
      <c r="AD17" s="30" t="str">
        <f>IFERROR(VLOOKUP($B17,AD$2:$AF$5,MAX($L$6:$AE$6)+2-AD$6,0)*AD$7,"")</f>
        <v/>
      </c>
      <c r="AE17" s="30" t="str">
        <f>IFERROR(VLOOKUP($B17,AE$2:$AF$5,MAX($L$6:$AE$6)+2-AE$6,0)*AE$7,"")</f>
        <v/>
      </c>
      <c r="AF17" s="33" t="str">
        <f t="shared" si="1"/>
        <v/>
      </c>
      <c r="AG17" s="93"/>
      <c r="AH17" s="90"/>
      <c r="AI17" s="90">
        <v>10</v>
      </c>
    </row>
    <row r="18" spans="1:35">
      <c r="A18" s="93"/>
      <c r="B18" s="93"/>
      <c r="C18" s="93"/>
      <c r="D18" s="93"/>
      <c r="E18" s="83" t="s">
        <v>431</v>
      </c>
      <c r="F18" s="93"/>
      <c r="G18" s="93"/>
      <c r="H18" s="93" t="s">
        <v>432</v>
      </c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</row>
    <row r="22" spans="1:35">
      <c r="A22" s="93"/>
      <c r="B22" s="93"/>
      <c r="C22" s="93"/>
      <c r="D22" s="31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</row>
    <row r="26" spans="1:35">
      <c r="A26" s="93"/>
      <c r="B26" s="93"/>
      <c r="C26" s="93"/>
      <c r="D26" s="31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</row>
  </sheetData>
  <autoFilter ref="B7:AF7">
    <sortState ref="B8:AF18">
      <sortCondition descending="1" ref="H7:H18"/>
    </sortState>
  </autoFilter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I20"/>
  <sheetViews>
    <sheetView topLeftCell="A5" zoomScale="184" workbookViewId="0">
      <selection activeCell="AK7" sqref="AK7"/>
    </sheetView>
  </sheetViews>
  <sheetFormatPr defaultColWidth="11" defaultRowHeight="15.75"/>
  <cols>
    <col min="1" max="1" width="4.875" style="2" customWidth="1"/>
    <col min="2" max="2" width="6" style="2" bestFit="1" customWidth="1"/>
    <col min="3" max="3" width="11.625" style="2" customWidth="1"/>
    <col min="4" max="4" width="20.125" style="2" customWidth="1"/>
    <col min="5" max="5" width="18.375" style="2" customWidth="1"/>
    <col min="6" max="6" width="0.125" style="2" hidden="1" customWidth="1"/>
    <col min="7" max="7" width="10.625" style="2" customWidth="1"/>
    <col min="8" max="8" width="6.375" style="2" customWidth="1"/>
    <col min="9" max="9" width="7.375" style="2" hidden="1" customWidth="1"/>
    <col min="10" max="11" width="5.625" style="2" hidden="1" customWidth="1"/>
    <col min="12" max="23" width="3.5" style="2" hidden="1" customWidth="1"/>
    <col min="24" max="31" width="5" style="2" hidden="1" customWidth="1"/>
    <col min="32" max="35" width="0" style="2" hidden="1" customWidth="1"/>
    <col min="36" max="16384" width="11" style="2"/>
  </cols>
  <sheetData>
    <row r="1" spans="1:35" ht="18.75">
      <c r="A1" s="172" t="s">
        <v>0</v>
      </c>
      <c r="B1" s="172"/>
      <c r="C1" s="172"/>
      <c r="D1" s="172"/>
      <c r="E1" s="172"/>
      <c r="F1" s="172"/>
      <c r="G1" s="172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7"/>
      <c r="AG1" s="93"/>
      <c r="AH1" s="93"/>
      <c r="AI1" s="93"/>
    </row>
    <row r="2" spans="1:35" ht="18.75">
      <c r="A2" s="172" t="s">
        <v>1</v>
      </c>
      <c r="B2" s="172"/>
      <c r="C2" s="172"/>
      <c r="D2" s="172"/>
      <c r="E2" s="172"/>
      <c r="F2" s="172"/>
      <c r="G2" s="172"/>
      <c r="H2" s="93"/>
      <c r="I2" s="93"/>
      <c r="J2" s="93"/>
      <c r="K2" s="93"/>
      <c r="L2" s="8">
        <v>30</v>
      </c>
      <c r="M2" s="8">
        <v>36</v>
      </c>
      <c r="N2" s="8">
        <v>32</v>
      </c>
      <c r="O2" s="8">
        <v>3</v>
      </c>
      <c r="P2" s="8">
        <v>3</v>
      </c>
      <c r="Q2" s="8">
        <v>3</v>
      </c>
      <c r="R2" s="8">
        <v>3</v>
      </c>
      <c r="S2" s="8">
        <v>2</v>
      </c>
      <c r="T2" s="8">
        <v>3</v>
      </c>
      <c r="U2" s="8">
        <v>2</v>
      </c>
      <c r="V2" s="8">
        <v>2</v>
      </c>
      <c r="W2" s="8">
        <v>36</v>
      </c>
      <c r="X2" s="8"/>
      <c r="Y2" s="8"/>
      <c r="Z2" s="8"/>
      <c r="AA2" s="8"/>
      <c r="AB2" s="8"/>
      <c r="AC2" s="8"/>
      <c r="AD2" s="8"/>
      <c r="AE2" s="9"/>
      <c r="AF2" s="93">
        <v>5</v>
      </c>
      <c r="AG2" s="93"/>
      <c r="AH2" s="93"/>
      <c r="AI2" s="93"/>
    </row>
    <row r="3" spans="1:35" ht="18.75">
      <c r="A3" s="172" t="s">
        <v>2</v>
      </c>
      <c r="B3" s="172"/>
      <c r="C3" s="172"/>
      <c r="D3" s="172"/>
      <c r="E3" s="172"/>
      <c r="F3" s="172"/>
      <c r="G3" s="172"/>
      <c r="H3" s="93"/>
      <c r="I3" s="93"/>
      <c r="J3" s="93"/>
      <c r="K3" s="93"/>
      <c r="L3" s="8">
        <v>2</v>
      </c>
      <c r="M3" s="8">
        <v>34</v>
      </c>
      <c r="N3" s="8">
        <v>3</v>
      </c>
      <c r="O3" s="8">
        <v>31</v>
      </c>
      <c r="P3" s="8">
        <v>31</v>
      </c>
      <c r="Q3" s="8">
        <v>36</v>
      </c>
      <c r="R3" s="8">
        <v>36</v>
      </c>
      <c r="S3" s="8">
        <v>36</v>
      </c>
      <c r="T3" s="8">
        <v>2</v>
      </c>
      <c r="U3" s="8">
        <v>36</v>
      </c>
      <c r="V3" s="8">
        <v>3</v>
      </c>
      <c r="W3" s="8">
        <v>2</v>
      </c>
      <c r="X3" s="9"/>
      <c r="Y3" s="8"/>
      <c r="Z3" s="8"/>
      <c r="AA3" s="8"/>
      <c r="AB3" s="8"/>
      <c r="AC3" s="8"/>
      <c r="AD3" s="8"/>
      <c r="AE3" s="8"/>
      <c r="AF3" s="93">
        <v>3</v>
      </c>
      <c r="AG3" s="93"/>
      <c r="AH3" s="93"/>
      <c r="AI3" s="93"/>
    </row>
    <row r="4" spans="1:3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">
        <v>3</v>
      </c>
      <c r="M4" s="9">
        <v>31</v>
      </c>
      <c r="N4" s="9">
        <v>2</v>
      </c>
      <c r="O4" s="9">
        <v>36</v>
      </c>
      <c r="P4" s="9">
        <v>36</v>
      </c>
      <c r="Q4" s="9">
        <v>30</v>
      </c>
      <c r="R4" s="9">
        <v>30</v>
      </c>
      <c r="S4" s="9">
        <v>34</v>
      </c>
      <c r="T4" s="9">
        <v>36</v>
      </c>
      <c r="U4" s="9">
        <v>30</v>
      </c>
      <c r="V4" s="9">
        <v>34</v>
      </c>
      <c r="W4" s="9">
        <v>30</v>
      </c>
      <c r="X4" s="9"/>
      <c r="Y4" s="9"/>
      <c r="Z4" s="9"/>
      <c r="AA4" s="9"/>
      <c r="AB4" s="9"/>
      <c r="AC4" s="9"/>
      <c r="AD4" s="9"/>
      <c r="AE4" s="9"/>
      <c r="AF4" s="93">
        <v>2</v>
      </c>
      <c r="AG4" s="93"/>
      <c r="AH4" s="93"/>
      <c r="AI4" s="93"/>
    </row>
    <row r="5" spans="1:35">
      <c r="A5" s="93"/>
      <c r="B5" s="93"/>
      <c r="C5" s="93"/>
      <c r="D5" s="93"/>
      <c r="E5" s="10"/>
      <c r="F5" s="93"/>
      <c r="G5" s="93"/>
      <c r="H5" s="11"/>
      <c r="I5" s="11"/>
      <c r="J5" s="11"/>
      <c r="K5" s="12"/>
      <c r="L5" s="9">
        <v>34</v>
      </c>
      <c r="M5" s="9">
        <v>2</v>
      </c>
      <c r="N5" s="9">
        <v>31</v>
      </c>
      <c r="O5" s="9">
        <v>32</v>
      </c>
      <c r="P5" s="9">
        <v>34</v>
      </c>
      <c r="Q5" s="9">
        <v>32</v>
      </c>
      <c r="R5" s="9">
        <v>34</v>
      </c>
      <c r="S5" s="9">
        <v>31</v>
      </c>
      <c r="T5" s="9">
        <v>34</v>
      </c>
      <c r="U5" s="9">
        <v>34</v>
      </c>
      <c r="V5" s="9">
        <v>36</v>
      </c>
      <c r="W5" s="9">
        <v>34</v>
      </c>
      <c r="X5" s="9"/>
      <c r="Y5" s="9"/>
      <c r="Z5" s="9"/>
      <c r="AA5" s="9"/>
      <c r="AB5" s="9"/>
      <c r="AC5" s="9"/>
      <c r="AD5" s="9"/>
      <c r="AE5" s="9"/>
      <c r="AF5" s="93">
        <v>1</v>
      </c>
      <c r="AG5" s="93"/>
      <c r="AH5" s="93"/>
      <c r="AI5" s="93"/>
    </row>
    <row r="6" spans="1:35" ht="14.1" customHeight="1">
      <c r="A6" s="178" t="s">
        <v>433</v>
      </c>
      <c r="B6" s="178"/>
      <c r="C6" s="178"/>
      <c r="D6" s="178"/>
      <c r="E6" s="178"/>
      <c r="F6" s="178"/>
      <c r="G6" s="178"/>
      <c r="H6" s="178"/>
      <c r="I6" s="14"/>
      <c r="J6" s="14"/>
      <c r="K6" s="15"/>
      <c r="L6" s="13">
        <v>1</v>
      </c>
      <c r="M6" s="13">
        <v>2</v>
      </c>
      <c r="N6" s="13">
        <v>3</v>
      </c>
      <c r="O6" s="13">
        <v>4</v>
      </c>
      <c r="P6" s="13">
        <v>5</v>
      </c>
      <c r="Q6" s="13">
        <v>6</v>
      </c>
      <c r="R6" s="13">
        <v>7</v>
      </c>
      <c r="S6" s="13">
        <v>8</v>
      </c>
      <c r="T6" s="13">
        <v>9</v>
      </c>
      <c r="U6" s="13">
        <v>10</v>
      </c>
      <c r="V6" s="13">
        <v>11</v>
      </c>
      <c r="W6" s="13">
        <v>12</v>
      </c>
      <c r="X6" s="13">
        <v>13</v>
      </c>
      <c r="Y6" s="13">
        <v>14</v>
      </c>
      <c r="Z6" s="13">
        <v>15</v>
      </c>
      <c r="AA6" s="13">
        <v>16</v>
      </c>
      <c r="AB6" s="13">
        <v>17</v>
      </c>
      <c r="AC6" s="13">
        <v>18</v>
      </c>
      <c r="AD6" s="13">
        <v>19</v>
      </c>
      <c r="AE6" s="13">
        <v>20</v>
      </c>
      <c r="AF6" s="93" t="s">
        <v>415</v>
      </c>
      <c r="AG6" s="93"/>
      <c r="AH6" s="16"/>
      <c r="AI6" s="93"/>
    </row>
    <row r="7" spans="1:35" s="23" customFormat="1" ht="77.25">
      <c r="A7" s="17" t="s">
        <v>42</v>
      </c>
      <c r="B7" s="18" t="s">
        <v>11</v>
      </c>
      <c r="C7" s="18" t="s">
        <v>12</v>
      </c>
      <c r="D7" s="18" t="s">
        <v>13</v>
      </c>
      <c r="E7" s="18" t="s">
        <v>14</v>
      </c>
      <c r="F7" s="18" t="s">
        <v>416</v>
      </c>
      <c r="G7" s="19" t="s">
        <v>417</v>
      </c>
      <c r="H7" s="32" t="s">
        <v>418</v>
      </c>
      <c r="I7" s="20"/>
      <c r="J7" s="21" t="s">
        <v>419</v>
      </c>
      <c r="K7" s="21" t="s">
        <v>420</v>
      </c>
      <c r="L7" s="22">
        <v>1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1</v>
      </c>
      <c r="V7" s="22">
        <v>1</v>
      </c>
      <c r="W7" s="22">
        <v>2</v>
      </c>
      <c r="X7" s="22">
        <v>1</v>
      </c>
      <c r="Y7" s="22">
        <v>1</v>
      </c>
      <c r="Z7" s="22">
        <v>1</v>
      </c>
      <c r="AA7" s="22">
        <v>1</v>
      </c>
      <c r="AB7" s="22">
        <v>1</v>
      </c>
      <c r="AC7" s="22">
        <v>1</v>
      </c>
      <c r="AD7" s="22">
        <v>1</v>
      </c>
      <c r="AE7" s="22">
        <v>2</v>
      </c>
      <c r="AF7" s="23" t="s">
        <v>421</v>
      </c>
      <c r="AH7" s="34" t="s">
        <v>422</v>
      </c>
      <c r="AI7" s="34" t="s">
        <v>367</v>
      </c>
    </row>
    <row r="8" spans="1:35">
      <c r="A8" s="24" t="s">
        <v>25</v>
      </c>
      <c r="B8" s="45">
        <v>3</v>
      </c>
      <c r="C8" s="45">
        <v>10004738937</v>
      </c>
      <c r="D8" s="6" t="s">
        <v>405</v>
      </c>
      <c r="E8" s="6" t="s">
        <v>20</v>
      </c>
      <c r="F8" s="45"/>
      <c r="G8" s="45" t="s">
        <v>406</v>
      </c>
      <c r="H8" s="27">
        <f>SUM(L8:AF8)+K8*-20+(J8*20)</f>
        <v>93</v>
      </c>
      <c r="I8" s="15"/>
      <c r="J8" s="28">
        <v>3</v>
      </c>
      <c r="K8" s="29"/>
      <c r="L8" s="30">
        <f>IFERROR(VLOOKUP($B8,L$2:$AF$5,MAX($L$6:$AE$6)+2-L$6,0)*L$7,"")</f>
        <v>2</v>
      </c>
      <c r="M8" s="30" t="str">
        <f>IFERROR(VLOOKUP($B8,M$2:$AF$5,MAX($L$6:$AE$6)+2-M$6,0)*M$7,"")</f>
        <v/>
      </c>
      <c r="N8" s="30">
        <f>IFERROR(VLOOKUP($B8,N$2:$AF$5,MAX($L$6:$AE$6)+2-N$6,0)*N$7,"")</f>
        <v>3</v>
      </c>
      <c r="O8" s="30">
        <f>IFERROR(VLOOKUP($B8,O$2:$AF$5,MAX($L$6:$AE$6)+2-O$6,0)*O$7,"")</f>
        <v>5</v>
      </c>
      <c r="P8" s="30">
        <f>IFERROR(VLOOKUP($B8,P$2:$AF$5,MAX($L$6:$AE$6)+2-P$6,0)*P$7,"")</f>
        <v>5</v>
      </c>
      <c r="Q8" s="30">
        <f>IFERROR(VLOOKUP($B8,Q$2:$AF$5,MAX($L$6:$AE$6)+2-Q$6,0)*Q$7,"")</f>
        <v>5</v>
      </c>
      <c r="R8" s="30">
        <f>IFERROR(VLOOKUP($B8,R$2:$AF$5,MAX($L$6:$AE$6)+2-R$6,0)*R$7,"")</f>
        <v>5</v>
      </c>
      <c r="S8" s="30" t="str">
        <f>IFERROR(VLOOKUP($B8,S$2:$AF$5,MAX($L$6:$AE$6)+2-S$6,0)*S$7,"")</f>
        <v/>
      </c>
      <c r="T8" s="30">
        <f>IFERROR(VLOOKUP($B8,T$2:$AF$5,MAX($L$6:$AE$6)+2-T$6,0)*T$7,"")</f>
        <v>5</v>
      </c>
      <c r="U8" s="30" t="str">
        <f>IFERROR(VLOOKUP($B8,U$2:$AF$5,MAX($L$6:$AE$6)+2-U$6,0)*U$7,"")</f>
        <v/>
      </c>
      <c r="V8" s="30">
        <f>IFERROR(VLOOKUP($B8,V$2:$AF$5,MAX($L$6:$AE$6)+2-V$6,0)*V$7,"")</f>
        <v>3</v>
      </c>
      <c r="W8" s="30" t="str">
        <f>IFERROR(VLOOKUP($B8,W$2:$AF$5,MAX($L$6:$AE$6)+2-W$6,0)*W$7,"")</f>
        <v/>
      </c>
      <c r="X8" s="30" t="str">
        <f>IFERROR(VLOOKUP($B8,X$2:$AF$5,MAX($L$6:$AE$6)+2-X$6,0)*X$7,"")</f>
        <v/>
      </c>
      <c r="Y8" s="30" t="str">
        <f>IFERROR(VLOOKUP($B8,Y$2:$AF$5,MAX($L$6:$AE$6)+2-Y$6,0)*Y$7,"")</f>
        <v/>
      </c>
      <c r="Z8" s="30" t="str">
        <f>IFERROR(VLOOKUP($B8,Z$2:$AF$5,MAX($L$6:$AE$6)+2-Z$6,0)*Z$7,"")</f>
        <v/>
      </c>
      <c r="AA8" s="30" t="str">
        <f>IFERROR(VLOOKUP($B8,AA$2:$AF$5,MAX($L$6:$AE$6)+2-AA$6,0)*AA$7,"")</f>
        <v/>
      </c>
      <c r="AB8" s="30" t="str">
        <f>IFERROR(VLOOKUP($B8,AB$2:$AF$5,MAX($L$6:$AE$6)+2-AB$6,0)*AB$7,"")</f>
        <v/>
      </c>
      <c r="AC8" s="30" t="str">
        <f>IFERROR(VLOOKUP($B8,AC$2:$AF$5,MAX($L$6:$AE$6)+2-AC$6,0)*AC$7,"")</f>
        <v/>
      </c>
      <c r="AD8" s="30" t="str">
        <f>IFERROR(VLOOKUP($B8,AD$2:$AF$5,MAX($L$6:$AE$6)+2-AD$6,0)*AD$7,"")</f>
        <v/>
      </c>
      <c r="AE8" s="30" t="str">
        <f>IFERROR(VLOOKUP($B8,AE$2:$AF$5,MAX($L$6:$AE$6)+2-AE$6,0)*AE$7,"")</f>
        <v/>
      </c>
      <c r="AF8" s="33" t="str">
        <f>IFERROR(VLOOKUP(B8,AH:AI,2,0),"")</f>
        <v/>
      </c>
      <c r="AG8" s="93"/>
      <c r="AH8" s="90"/>
      <c r="AI8" s="90">
        <v>1</v>
      </c>
    </row>
    <row r="9" spans="1:35">
      <c r="A9" s="24" t="s">
        <v>31</v>
      </c>
      <c r="B9" s="45">
        <v>2</v>
      </c>
      <c r="C9" s="45">
        <v>10047208365</v>
      </c>
      <c r="D9" s="6" t="s">
        <v>407</v>
      </c>
      <c r="E9" s="6" t="s">
        <v>20</v>
      </c>
      <c r="F9" s="45"/>
      <c r="G9" s="45" t="s">
        <v>406</v>
      </c>
      <c r="H9" s="27">
        <f>SUM(L9:AF9)+K9*-20+(J9*20)</f>
        <v>50</v>
      </c>
      <c r="I9" s="15"/>
      <c r="J9" s="28">
        <v>1</v>
      </c>
      <c r="K9" s="29"/>
      <c r="L9" s="30">
        <f>IFERROR(VLOOKUP($B9,L$2:$AF$5,MAX($L$6:$AE$6)+2-L$6,0)*L$7,"")</f>
        <v>3</v>
      </c>
      <c r="M9" s="30">
        <f>IFERROR(VLOOKUP($B9,M$2:$AF$5,MAX($L$6:$AE$6)+2-M$6,0)*M$7,"")</f>
        <v>1</v>
      </c>
      <c r="N9" s="30">
        <f>IFERROR(VLOOKUP($B9,N$2:$AF$5,MAX($L$6:$AE$6)+2-N$6,0)*N$7,"")</f>
        <v>2</v>
      </c>
      <c r="O9" s="30" t="str">
        <f>IFERROR(VLOOKUP($B9,O$2:$AF$5,MAX($L$6:$AE$6)+2-O$6,0)*O$7,"")</f>
        <v/>
      </c>
      <c r="P9" s="30" t="str">
        <f>IFERROR(VLOOKUP($B9,P$2:$AF$5,MAX($L$6:$AE$6)+2-P$6,0)*P$7,"")</f>
        <v/>
      </c>
      <c r="Q9" s="30" t="str">
        <f>IFERROR(VLOOKUP($B9,Q$2:$AF$5,MAX($L$6:$AE$6)+2-Q$6,0)*Q$7,"")</f>
        <v/>
      </c>
      <c r="R9" s="30" t="str">
        <f>IFERROR(VLOOKUP($B9,R$2:$AF$5,MAX($L$6:$AE$6)+2-R$6,0)*R$7,"")</f>
        <v/>
      </c>
      <c r="S9" s="30">
        <f>IFERROR(VLOOKUP($B9,S$2:$AF$5,MAX($L$6:$AE$6)+2-S$6,0)*S$7,"")</f>
        <v>5</v>
      </c>
      <c r="T9" s="30">
        <f>IFERROR(VLOOKUP($B9,T$2:$AF$5,MAX($L$6:$AE$6)+2-T$6,0)*T$7,"")</f>
        <v>3</v>
      </c>
      <c r="U9" s="30">
        <f>IFERROR(VLOOKUP($B9,U$2:$AF$5,MAX($L$6:$AE$6)+2-U$6,0)*U$7,"")</f>
        <v>5</v>
      </c>
      <c r="V9" s="30">
        <f>IFERROR(VLOOKUP($B9,V$2:$AF$5,MAX($L$6:$AE$6)+2-V$6,0)*V$7,"")</f>
        <v>5</v>
      </c>
      <c r="W9" s="30">
        <f>IFERROR(VLOOKUP($B9,W$2:$AF$5,MAX($L$6:$AE$6)+2-W$6,0)*W$7,"")</f>
        <v>6</v>
      </c>
      <c r="X9" s="30" t="str">
        <f>IFERROR(VLOOKUP($B9,X$2:$AF$5,MAX($L$6:$AE$6)+2-X$6,0)*X$7,"")</f>
        <v/>
      </c>
      <c r="Y9" s="30" t="str">
        <f>IFERROR(VLOOKUP($B9,Y$2:$AF$5,MAX($L$6:$AE$6)+2-Y$6,0)*Y$7,"")</f>
        <v/>
      </c>
      <c r="Z9" s="30" t="str">
        <f>IFERROR(VLOOKUP($B9,Z$2:$AF$5,MAX($L$6:$AE$6)+2-Z$6,0)*Z$7,"")</f>
        <v/>
      </c>
      <c r="AA9" s="30" t="str">
        <f>IFERROR(VLOOKUP($B9,AA$2:$AF$5,MAX($L$6:$AE$6)+2-AA$6,0)*AA$7,"")</f>
        <v/>
      </c>
      <c r="AB9" s="30" t="str">
        <f>IFERROR(VLOOKUP($B9,AB$2:$AF$5,MAX($L$6:$AE$6)+2-AB$6,0)*AB$7,"")</f>
        <v/>
      </c>
      <c r="AC9" s="30" t="str">
        <f>IFERROR(VLOOKUP($B9,AC$2:$AF$5,MAX($L$6:$AE$6)+2-AC$6,0)*AC$7,"")</f>
        <v/>
      </c>
      <c r="AD9" s="30" t="str">
        <f>IFERROR(VLOOKUP($B9,AD$2:$AF$5,MAX($L$6:$AE$6)+2-AD$6,0)*AD$7,"")</f>
        <v/>
      </c>
      <c r="AE9" s="30" t="str">
        <f>IFERROR(VLOOKUP($B9,AE$2:$AF$5,MAX($L$6:$AE$6)+2-AE$6,0)*AE$7,"")</f>
        <v/>
      </c>
      <c r="AF9" s="33" t="str">
        <f>IFERROR(VLOOKUP(B9,AH:AI,2,0),"")</f>
        <v/>
      </c>
      <c r="AG9" s="93"/>
      <c r="AH9" s="90"/>
      <c r="AI9" s="90">
        <v>2</v>
      </c>
    </row>
    <row r="10" spans="1:35">
      <c r="A10" s="24" t="s">
        <v>35</v>
      </c>
      <c r="B10" s="45">
        <v>1</v>
      </c>
      <c r="C10" s="45">
        <v>10047254845</v>
      </c>
      <c r="D10" s="6" t="s">
        <v>408</v>
      </c>
      <c r="E10" s="6" t="s">
        <v>20</v>
      </c>
      <c r="F10" s="45"/>
      <c r="G10" s="45" t="s">
        <v>406</v>
      </c>
      <c r="H10" s="27">
        <f>SUM(L10:AF10)+K10*-20+(J10*20)</f>
        <v>0</v>
      </c>
      <c r="I10" s="15"/>
      <c r="J10" s="28"/>
      <c r="K10" s="29"/>
      <c r="L10" s="30" t="str">
        <f>IFERROR(VLOOKUP($B10,L$2:$AF$5,MAX($L$6:$AE$6)+2-L$6,0)*L$7,"")</f>
        <v/>
      </c>
      <c r="M10" s="30" t="str">
        <f>IFERROR(VLOOKUP($B10,M$2:$AF$5,MAX($L$6:$AE$6)+2-M$6,0)*M$7,"")</f>
        <v/>
      </c>
      <c r="N10" s="30" t="str">
        <f>IFERROR(VLOOKUP($B10,N$2:$AF$5,MAX($L$6:$AE$6)+2-N$6,0)*N$7,"")</f>
        <v/>
      </c>
      <c r="O10" s="30" t="str">
        <f>IFERROR(VLOOKUP($B10,O$2:$AF$5,MAX($L$6:$AE$6)+2-O$6,0)*O$7,"")</f>
        <v/>
      </c>
      <c r="P10" s="30" t="str">
        <f>IFERROR(VLOOKUP($B10,P$2:$AF$5,MAX($L$6:$AE$6)+2-P$6,0)*P$7,"")</f>
        <v/>
      </c>
      <c r="Q10" s="30" t="str">
        <f>IFERROR(VLOOKUP($B10,Q$2:$AF$5,MAX($L$6:$AE$6)+2-Q$6,0)*Q$7,"")</f>
        <v/>
      </c>
      <c r="R10" s="30" t="str">
        <f>IFERROR(VLOOKUP($B10,R$2:$AF$5,MAX($L$6:$AE$6)+2-R$6,0)*R$7,"")</f>
        <v/>
      </c>
      <c r="S10" s="30" t="str">
        <f>IFERROR(VLOOKUP($B10,S$2:$AF$5,MAX($L$6:$AE$6)+2-S$6,0)*S$7,"")</f>
        <v/>
      </c>
      <c r="T10" s="30" t="str">
        <f>IFERROR(VLOOKUP($B10,T$2:$AF$5,MAX($L$6:$AE$6)+2-T$6,0)*T$7,"")</f>
        <v/>
      </c>
      <c r="U10" s="30" t="str">
        <f>IFERROR(VLOOKUP($B10,U$2:$AF$5,MAX($L$6:$AE$6)+2-U$6,0)*U$7,"")</f>
        <v/>
      </c>
      <c r="V10" s="30" t="str">
        <f>IFERROR(VLOOKUP($B10,V$2:$AF$5,MAX($L$6:$AE$6)+2-V$6,0)*V$7,"")</f>
        <v/>
      </c>
      <c r="W10" s="30" t="str">
        <f>IFERROR(VLOOKUP($B10,W$2:$AF$5,MAX($L$6:$AE$6)+2-W$6,0)*W$7,"")</f>
        <v/>
      </c>
      <c r="X10" s="30" t="str">
        <f>IFERROR(VLOOKUP($B10,X$2:$AF$5,MAX($L$6:$AE$6)+2-X$6,0)*X$7,"")</f>
        <v/>
      </c>
      <c r="Y10" s="30" t="str">
        <f>IFERROR(VLOOKUP($B10,Y$2:$AF$5,MAX($L$6:$AE$6)+2-Y$6,0)*Y$7,"")</f>
        <v/>
      </c>
      <c r="Z10" s="30" t="str">
        <f>IFERROR(VLOOKUP($B10,Z$2:$AF$5,MAX($L$6:$AE$6)+2-Z$6,0)*Z$7,"")</f>
        <v/>
      </c>
      <c r="AA10" s="30" t="str">
        <f>IFERROR(VLOOKUP($B10,AA$2:$AF$5,MAX($L$6:$AE$6)+2-AA$6,0)*AA$7,"")</f>
        <v/>
      </c>
      <c r="AB10" s="30" t="str">
        <f>IFERROR(VLOOKUP($B10,AB$2:$AF$5,MAX($L$6:$AE$6)+2-AB$6,0)*AB$7,"")</f>
        <v/>
      </c>
      <c r="AC10" s="30" t="str">
        <f>IFERROR(VLOOKUP($B10,AC$2:$AF$5,MAX($L$6:$AE$6)+2-AC$6,0)*AC$7,"")</f>
        <v/>
      </c>
      <c r="AD10" s="30" t="str">
        <f>IFERROR(VLOOKUP($B10,AD$2:$AF$5,MAX($L$6:$AE$6)+2-AD$6,0)*AD$7,"")</f>
        <v/>
      </c>
      <c r="AE10" s="30" t="str">
        <f>IFERROR(VLOOKUP($B10,AE$2:$AF$5,MAX($L$6:$AE$6)+2-AE$6,0)*AE$7,"")</f>
        <v/>
      </c>
      <c r="AF10" s="33" t="str">
        <f>IFERROR(VLOOKUP(B10,AH:AI,2,0),"")</f>
        <v/>
      </c>
      <c r="AG10" s="93"/>
      <c r="AH10" s="90"/>
      <c r="AI10" s="90">
        <v>3</v>
      </c>
    </row>
    <row r="11" spans="1:35">
      <c r="A11" s="24" t="s">
        <v>38</v>
      </c>
      <c r="B11" s="45">
        <v>5</v>
      </c>
      <c r="C11" s="45">
        <v>10090732366</v>
      </c>
      <c r="D11" s="6" t="s">
        <v>409</v>
      </c>
      <c r="E11" s="6" t="s">
        <v>29</v>
      </c>
      <c r="F11" s="45"/>
      <c r="G11" s="45" t="s">
        <v>406</v>
      </c>
      <c r="H11" s="27">
        <f>SUM(L11:AF11)+K11*-20+(J11*20)</f>
        <v>-20</v>
      </c>
      <c r="I11" s="15"/>
      <c r="J11" s="28"/>
      <c r="K11" s="29">
        <v>1</v>
      </c>
      <c r="L11" s="30" t="str">
        <f>IFERROR(VLOOKUP($B11,L$2:$AF$5,MAX($L$6:$AE$6)+2-L$6,0)*L$7,"")</f>
        <v/>
      </c>
      <c r="M11" s="30" t="str">
        <f>IFERROR(VLOOKUP($B11,M$2:$AF$5,MAX($L$6:$AE$6)+2-M$6,0)*M$7,"")</f>
        <v/>
      </c>
      <c r="N11" s="30" t="str">
        <f>IFERROR(VLOOKUP($B11,N$2:$AF$5,MAX($L$6:$AE$6)+2-N$6,0)*N$7,"")</f>
        <v/>
      </c>
      <c r="O11" s="30" t="str">
        <f>IFERROR(VLOOKUP($B11,O$2:$AF$5,MAX($L$6:$AE$6)+2-O$6,0)*O$7,"")</f>
        <v/>
      </c>
      <c r="P11" s="30" t="str">
        <f>IFERROR(VLOOKUP($B11,P$2:$AF$5,MAX($L$6:$AE$6)+2-P$6,0)*P$7,"")</f>
        <v/>
      </c>
      <c r="Q11" s="30" t="str">
        <f>IFERROR(VLOOKUP($B11,Q$2:$AF$5,MAX($L$6:$AE$6)+2-Q$6,0)*Q$7,"")</f>
        <v/>
      </c>
      <c r="R11" s="30" t="str">
        <f>IFERROR(VLOOKUP($B11,R$2:$AF$5,MAX($L$6:$AE$6)+2-R$6,0)*R$7,"")</f>
        <v/>
      </c>
      <c r="S11" s="30" t="str">
        <f>IFERROR(VLOOKUP($B11,S$2:$AF$5,MAX($L$6:$AE$6)+2-S$6,0)*S$7,"")</f>
        <v/>
      </c>
      <c r="T11" s="30" t="str">
        <f>IFERROR(VLOOKUP($B11,T$2:$AF$5,MAX($L$6:$AE$6)+2-T$6,0)*T$7,"")</f>
        <v/>
      </c>
      <c r="U11" s="30" t="str">
        <f>IFERROR(VLOOKUP($B11,U$2:$AF$5,MAX($L$6:$AE$6)+2-U$6,0)*U$7,"")</f>
        <v/>
      </c>
      <c r="V11" s="30" t="str">
        <f>IFERROR(VLOOKUP($B11,V$2:$AF$5,MAX($L$6:$AE$6)+2-V$6,0)*V$7,"")</f>
        <v/>
      </c>
      <c r="W11" s="30" t="str">
        <f>IFERROR(VLOOKUP($B11,W$2:$AF$5,MAX($L$6:$AE$6)+2-W$6,0)*W$7,"")</f>
        <v/>
      </c>
      <c r="X11" s="30" t="str">
        <f>IFERROR(VLOOKUP($B11,X$2:$AF$5,MAX($L$6:$AE$6)+2-X$6,0)*X$7,"")</f>
        <v/>
      </c>
      <c r="Y11" s="30" t="str">
        <f>IFERROR(VLOOKUP($B11,Y$2:$AF$5,MAX($L$6:$AE$6)+2-Y$6,0)*Y$7,"")</f>
        <v/>
      </c>
      <c r="Z11" s="30" t="str">
        <f>IFERROR(VLOOKUP($B11,Z$2:$AF$5,MAX($L$6:$AE$6)+2-Z$6,0)*Z$7,"")</f>
        <v/>
      </c>
      <c r="AA11" s="30" t="str">
        <f>IFERROR(VLOOKUP($B11,AA$2:$AF$5,MAX($L$6:$AE$6)+2-AA$6,0)*AA$7,"")</f>
        <v/>
      </c>
      <c r="AB11" s="30" t="str">
        <f>IFERROR(VLOOKUP($B11,AB$2:$AF$5,MAX($L$6:$AE$6)+2-AB$6,0)*AB$7,"")</f>
        <v/>
      </c>
      <c r="AC11" s="30" t="str">
        <f>IFERROR(VLOOKUP($B11,AC$2:$AF$5,MAX($L$6:$AE$6)+2-AC$6,0)*AC$7,"")</f>
        <v/>
      </c>
      <c r="AD11" s="30" t="str">
        <f>IFERROR(VLOOKUP($B11,AD$2:$AF$5,MAX($L$6:$AE$6)+2-AD$6,0)*AD$7,"")</f>
        <v/>
      </c>
      <c r="AE11" s="30" t="str">
        <f>IFERROR(VLOOKUP($B11,AE$2:$AF$5,MAX($L$6:$AE$6)+2-AE$6,0)*AE$7,"")</f>
        <v/>
      </c>
      <c r="AF11" s="33" t="str">
        <f>IFERROR(VLOOKUP(B11,AH:AI,2,0),"")</f>
        <v/>
      </c>
      <c r="AG11" s="93"/>
      <c r="AH11" s="90"/>
      <c r="AI11" s="90">
        <v>4</v>
      </c>
    </row>
    <row r="12" spans="1:35">
      <c r="A12" s="93"/>
      <c r="B12" s="93"/>
      <c r="C12" s="93"/>
      <c r="D12" s="93"/>
      <c r="E12" s="84" t="s">
        <v>434</v>
      </c>
      <c r="F12" s="93"/>
      <c r="G12" s="85" t="s">
        <v>435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</row>
    <row r="16" spans="1:35">
      <c r="A16" s="93"/>
      <c r="B16" s="93"/>
      <c r="C16" s="93"/>
      <c r="D16" s="31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</row>
    <row r="20" spans="4:4">
      <c r="D20" s="31"/>
    </row>
  </sheetData>
  <autoFilter ref="B7:AE7">
    <sortState ref="B8:AE18">
      <sortCondition ref="G7:G18"/>
    </sortState>
  </autoFilter>
  <mergeCells count="4">
    <mergeCell ref="A1:G1"/>
    <mergeCell ref="A2:G2"/>
    <mergeCell ref="A3:G3"/>
    <mergeCell ref="A6:H6"/>
  </mergeCells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úvodní list</vt:lpstr>
      <vt:lpstr>itt</vt:lpstr>
      <vt:lpstr>scratch</vt:lpstr>
      <vt:lpstr>Žáci Ml.</vt:lpstr>
      <vt:lpstr>Bod. Žáci Ml.</vt:lpstr>
      <vt:lpstr>Bod. Žáci St.</vt:lpstr>
      <vt:lpstr>Bod. Žákyně</vt:lpstr>
      <vt:lpstr>Bod. Kadetky</vt:lpstr>
      <vt:lpstr>bod. Ženy </vt:lpstr>
      <vt:lpstr>Juniorky</vt:lpstr>
      <vt:lpstr>Kadeti</vt:lpstr>
      <vt:lpstr>Junioři</vt:lpstr>
      <vt:lpstr>ttt</vt:lpstr>
      <vt:lpstr>přihlášení</vt:lpstr>
      <vt:lpstr>Podium </vt:lpstr>
      <vt:lpstr>startovní listiny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Ondra Vackar</dc:creator>
  <cp:keywords/>
  <dc:description/>
  <cp:lastModifiedBy>TJ Favorit Brno</cp:lastModifiedBy>
  <cp:revision/>
  <dcterms:created xsi:type="dcterms:W3CDTF">2021-07-22T20:26:44Z</dcterms:created>
  <dcterms:modified xsi:type="dcterms:W3CDTF">2021-07-28T10:13:27Z</dcterms:modified>
  <cp:category/>
  <cp:contentStatus/>
</cp:coreProperties>
</file>