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tomk/Downloads/"/>
    </mc:Choice>
  </mc:AlternateContent>
  <xr:revisionPtr revIDLastSave="0" documentId="8_{4ADD5736-D045-6D44-B8A8-C0E2A751AAFF}" xr6:coauthVersionLast="47" xr6:coauthVersionMax="47" xr10:uidLastSave="{00000000-0000-0000-0000-000000000000}"/>
  <bookViews>
    <workbookView xWindow="0" yWindow="860" windowWidth="28800" windowHeight="15980" activeTab="2" xr2:uid="{00000000-000D-0000-FFFF-FFFF00000000}"/>
  </bookViews>
  <sheets>
    <sheet name="Základní údaje" sheetId="3" r:id="rId1"/>
    <sheet name="Výsledky" sheetId="1" r:id="rId2"/>
    <sheet name="Results" sheetId="4" r:id="rId3"/>
    <sheet name="Číselníky" sheetId="5" r:id="rId4"/>
  </sheets>
  <definedNames>
    <definedName name="Competition_Code">'Základní údaje'!#REF!</definedName>
    <definedName name="Competitor">#REF!</definedName>
    <definedName name="Competitor_type">'Základní údaje'!#REF!</definedName>
    <definedName name="Country">#REF!</definedName>
    <definedName name="Document_version">'Základní údaje'!#REF!</definedName>
    <definedName name="Event_Code">'Základní údaje'!#REF!</definedName>
    <definedName name="Gender">#REF!</definedName>
    <definedName name="IRM">#REF!</definedName>
    <definedName name="Phase">#REF!</definedName>
    <definedName name="Race_Type">'Základní údaje'!#REF!</definedName>
    <definedName name="Result_type">'Základní údaje'!#REF!</definedName>
    <definedName name="ResultType">#REF!</definedName>
    <definedName name="ver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" i="4"/>
  <c r="B3" i="4"/>
  <c r="C3" i="4"/>
  <c r="D3" i="4"/>
  <c r="E3" i="4"/>
  <c r="F3" i="4"/>
  <c r="G3" i="4"/>
  <c r="H3" i="4"/>
  <c r="I3" i="4"/>
  <c r="J3" i="4"/>
  <c r="K3" i="4"/>
  <c r="L3" i="4"/>
  <c r="M3" i="4"/>
  <c r="N3" i="4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B6" i="4"/>
  <c r="C6" i="4"/>
  <c r="D6" i="4"/>
  <c r="E6" i="4"/>
  <c r="F6" i="4"/>
  <c r="G6" i="4"/>
  <c r="H6" i="4"/>
  <c r="I6" i="4"/>
  <c r="J6" i="4"/>
  <c r="K6" i="4"/>
  <c r="L6" i="4"/>
  <c r="M6" i="4"/>
  <c r="N6" i="4"/>
  <c r="B7" i="4"/>
  <c r="C7" i="4"/>
  <c r="D7" i="4"/>
  <c r="E7" i="4"/>
  <c r="F7" i="4"/>
  <c r="G7" i="4"/>
  <c r="H7" i="4"/>
  <c r="I7" i="4"/>
  <c r="J7" i="4"/>
  <c r="K7" i="4"/>
  <c r="L7" i="4"/>
  <c r="M7" i="4"/>
  <c r="N7" i="4"/>
  <c r="B8" i="4"/>
  <c r="C8" i="4"/>
  <c r="D8" i="4"/>
  <c r="E8" i="4"/>
  <c r="F8" i="4"/>
  <c r="G8" i="4"/>
  <c r="H8" i="4"/>
  <c r="I8" i="4"/>
  <c r="J8" i="4"/>
  <c r="K8" i="4"/>
  <c r="L8" i="4"/>
  <c r="M8" i="4"/>
  <c r="N8" i="4"/>
  <c r="B9" i="4"/>
  <c r="C9" i="4"/>
  <c r="D9" i="4"/>
  <c r="E9" i="4"/>
  <c r="F9" i="4"/>
  <c r="G9" i="4"/>
  <c r="H9" i="4"/>
  <c r="I9" i="4"/>
  <c r="J9" i="4"/>
  <c r="K9" i="4"/>
  <c r="L9" i="4"/>
  <c r="M9" i="4"/>
  <c r="N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E2" i="4"/>
  <c r="F2" i="4"/>
  <c r="G2" i="4"/>
  <c r="H2" i="4"/>
  <c r="I2" i="4"/>
  <c r="J2" i="4"/>
  <c r="K2" i="4"/>
  <c r="L2" i="4"/>
  <c r="M2" i="4"/>
  <c r="N2" i="4"/>
  <c r="D2" i="4"/>
  <c r="C2" i="4"/>
  <c r="B2" i="4"/>
</calcChain>
</file>

<file path=xl/sharedStrings.xml><?xml version="1.0" encoding="utf-8"?>
<sst xmlns="http://schemas.openxmlformats.org/spreadsheetml/2006/main" count="1440" uniqueCount="564">
  <si>
    <t>BIB</t>
  </si>
  <si>
    <t>Last Name</t>
  </si>
  <si>
    <t>First Name</t>
  </si>
  <si>
    <t>Team</t>
  </si>
  <si>
    <t>Gender</t>
  </si>
  <si>
    <t>Result</t>
  </si>
  <si>
    <t>IRM</t>
  </si>
  <si>
    <t>Sort Order</t>
  </si>
  <si>
    <t>Rank</t>
  </si>
  <si>
    <t>Phase</t>
  </si>
  <si>
    <t>Country</t>
  </si>
  <si>
    <t>M</t>
  </si>
  <si>
    <t>CZE</t>
  </si>
  <si>
    <t>UCI ID</t>
  </si>
  <si>
    <t>Heat</t>
  </si>
  <si>
    <t>Category</t>
  </si>
  <si>
    <t>EVIDENCE VÝSLEDKŮ ZÁVODŮ KALENDÁŘE ČSC</t>
  </si>
  <si>
    <t>Název akce:</t>
  </si>
  <si>
    <t>Termín:</t>
  </si>
  <si>
    <t>Pořadatel:</t>
  </si>
  <si>
    <t>Disciplína</t>
  </si>
  <si>
    <t>Poddisciplína</t>
  </si>
  <si>
    <t>Pokyny pro vyplnění</t>
  </si>
  <si>
    <t>1.</t>
  </si>
  <si>
    <t>Import výsledků do evidenčního systému ČSC bude probíhat pomocí tohoto formuláře s výsledky daného závodu registrovaného v kalendáři ČSC.</t>
  </si>
  <si>
    <t>Formulář pro import obsahuje výsledky vždy jen z jedné disciplíny daného závodu. Např. výsledky z MČR v silniční cyklistice budou ve dvou souborech - jeden na časovku a druhý na hromadný závod.</t>
  </si>
  <si>
    <t>2.</t>
  </si>
  <si>
    <r>
      <t xml:space="preserve">V listu "Výsledky" vyplňte </t>
    </r>
    <r>
      <rPr>
        <b/>
        <sz val="12"/>
        <color theme="1"/>
        <rFont val="Calibri"/>
        <family val="2"/>
        <scheme val="minor"/>
      </rPr>
      <t xml:space="preserve">Kategorii(e) </t>
    </r>
    <r>
      <rPr>
        <sz val="12"/>
        <color theme="1"/>
        <rFont val="Calibri"/>
        <family val="2"/>
        <scheme val="minor"/>
      </rPr>
      <t xml:space="preserve">dle nabídky pod "šipkou" ve sloupci A. Vyplňují se všechny kategorie závodníků, kteří jsou ve výsledcích v dané disciplíně </t>
    </r>
  </si>
  <si>
    <t>3.</t>
  </si>
  <si>
    <r>
      <t xml:space="preserve">Dále v listu "Výsledky" vyplňte povinné parametry - </t>
    </r>
    <r>
      <rPr>
        <b/>
        <sz val="12"/>
        <color theme="1"/>
        <rFont val="Calibri"/>
        <family val="2"/>
        <scheme val="minor"/>
      </rPr>
      <t>Umístění, UCI ID, Jméno, Příjmení, Země, pohlaví, řazení.</t>
    </r>
    <r>
      <rPr>
        <sz val="12"/>
        <color theme="1"/>
        <rFont val="Calibri"/>
        <family val="2"/>
        <scheme val="minor"/>
      </rPr>
      <t xml:space="preserve"> 
</t>
    </r>
    <r>
      <rPr>
        <b/>
        <sz val="12"/>
        <color theme="1"/>
        <rFont val="Calibri"/>
        <family val="2"/>
        <scheme val="minor"/>
      </rPr>
      <t>Umístění:</t>
    </r>
    <r>
      <rPr>
        <sz val="12"/>
        <color theme="1"/>
        <rFont val="Calibri"/>
        <family val="2"/>
        <scheme val="minor"/>
      </rPr>
      <t xml:space="preserve"> uvádí se pořadí v závodě, případně DNF, DSQ, DNS
</t>
    </r>
    <r>
      <rPr>
        <b/>
        <sz val="12"/>
        <color theme="1"/>
        <rFont val="Calibri"/>
        <family val="2"/>
        <scheme val="minor"/>
      </rPr>
      <t>UCI ID, Jméno, Příjmení:</t>
    </r>
    <r>
      <rPr>
        <sz val="12"/>
        <color theme="1"/>
        <rFont val="Calibri"/>
        <family val="2"/>
        <scheme val="minor"/>
      </rPr>
      <t xml:space="preserve"> údaje musí být shodné s evidenčním systémem (licencí) ČSC
</t>
    </r>
    <r>
      <rPr>
        <b/>
        <sz val="12"/>
        <color theme="1"/>
        <rFont val="Calibri"/>
        <family val="2"/>
        <scheme val="minor"/>
      </rPr>
      <t xml:space="preserve">Země, pohlaví: </t>
    </r>
    <r>
      <rPr>
        <sz val="12"/>
        <color theme="1"/>
        <rFont val="Calibri"/>
        <family val="2"/>
        <scheme val="minor"/>
      </rPr>
      <t xml:space="preserve">povinný údaj
</t>
    </r>
    <r>
      <rPr>
        <b/>
        <sz val="12"/>
        <color theme="1"/>
        <rFont val="Calibri"/>
        <family val="2"/>
        <scheme val="minor"/>
      </rPr>
      <t xml:space="preserve">Řazení: </t>
    </r>
    <r>
      <rPr>
        <sz val="12"/>
        <color theme="1"/>
        <rFont val="Calibri"/>
        <family val="2"/>
        <scheme val="minor"/>
      </rPr>
      <t>shodné s pořadím v závodě, u DNF nebo DSQ uveďte také numerické číslo, aby byl zaznamenán údaj o účasti v závodě byť bez výsledku</t>
    </r>
  </si>
  <si>
    <t>4.</t>
  </si>
  <si>
    <t>Výsledek může obsahovat čas či bodové hodnocení. Nejsou to ale povinné údaje</t>
  </si>
  <si>
    <t>5.</t>
  </si>
  <si>
    <t>Start. Číslo</t>
  </si>
  <si>
    <t>Příjmení</t>
  </si>
  <si>
    <t>Jméno</t>
  </si>
  <si>
    <t>Země</t>
  </si>
  <si>
    <t>Pohlaví</t>
  </si>
  <si>
    <t>Fáze</t>
  </si>
  <si>
    <t>Výsledek</t>
  </si>
  <si>
    <t>Umístění</t>
  </si>
  <si>
    <t>Řezení</t>
  </si>
  <si>
    <t>žáci mladší</t>
  </si>
  <si>
    <t>ŽM</t>
  </si>
  <si>
    <t>žákyně mladší</t>
  </si>
  <si>
    <t>F*ŽM</t>
  </si>
  <si>
    <t>žáci starší</t>
  </si>
  <si>
    <t>ŽS</t>
  </si>
  <si>
    <t>žákyně starší</t>
  </si>
  <si>
    <t>F*ŽS</t>
  </si>
  <si>
    <t>kadeti</t>
  </si>
  <si>
    <t>KAD</t>
  </si>
  <si>
    <t>kadetky</t>
  </si>
  <si>
    <t>F*KAD</t>
  </si>
  <si>
    <t>junioři</t>
  </si>
  <si>
    <t>JUN</t>
  </si>
  <si>
    <t>juniorky</t>
  </si>
  <si>
    <t>F*JUN</t>
  </si>
  <si>
    <t>F*EL</t>
  </si>
  <si>
    <t>U23 MEN</t>
  </si>
  <si>
    <t>muži ELITE</t>
  </si>
  <si>
    <t>EL</t>
  </si>
  <si>
    <t>ženy masters</t>
  </si>
  <si>
    <t>F*M</t>
  </si>
  <si>
    <t>masters</t>
  </si>
  <si>
    <t>M30</t>
  </si>
  <si>
    <t>masters B</t>
  </si>
  <si>
    <t>M40</t>
  </si>
  <si>
    <t>masters C</t>
  </si>
  <si>
    <t>M50</t>
  </si>
  <si>
    <t>masters D</t>
  </si>
  <si>
    <t>M60</t>
  </si>
  <si>
    <t>masters E</t>
  </si>
  <si>
    <t>M70</t>
  </si>
  <si>
    <t>U23 WOMEN</t>
  </si>
  <si>
    <t>Název</t>
  </si>
  <si>
    <t>Kód</t>
  </si>
  <si>
    <t>Oddíl</t>
  </si>
  <si>
    <t>muži U23</t>
  </si>
  <si>
    <t>ženy elite</t>
  </si>
  <si>
    <t>ženy U23</t>
  </si>
  <si>
    <t>Dráha</t>
  </si>
  <si>
    <t>Sprint</t>
  </si>
  <si>
    <t>Madison</t>
  </si>
  <si>
    <t>Omnium</t>
  </si>
  <si>
    <t>Bodovací závod</t>
  </si>
  <si>
    <t>Vylučovací závod</t>
  </si>
  <si>
    <t>1 km pevný start</t>
  </si>
  <si>
    <t>Keirin</t>
  </si>
  <si>
    <t>4km jednotlivci</t>
  </si>
  <si>
    <t>Scratch</t>
  </si>
  <si>
    <t>Team sprint</t>
  </si>
  <si>
    <t>4km družstva</t>
  </si>
  <si>
    <t xml:space="preserve">IRM = důvod neklasifikace - DNS, DNF apod. </t>
  </si>
  <si>
    <t>500 + 1 Kolo</t>
  </si>
  <si>
    <t>13.05.-15.05.2025</t>
  </si>
  <si>
    <t>TJ Favorit Brno</t>
  </si>
  <si>
    <t>Filip</t>
  </si>
  <si>
    <t>Daniel</t>
  </si>
  <si>
    <t>AUT</t>
  </si>
  <si>
    <t>Tufo Pardus Prostějov</t>
  </si>
  <si>
    <t>HUN</t>
  </si>
  <si>
    <t>Adam</t>
  </si>
  <si>
    <t>Richard</t>
  </si>
  <si>
    <t>SVK</t>
  </si>
  <si>
    <t>Martin</t>
  </si>
  <si>
    <t>Nicolas</t>
  </si>
  <si>
    <t>Štěpán</t>
  </si>
  <si>
    <t>Cycling Austria</t>
  </si>
  <si>
    <t>VRÁNA</t>
  </si>
  <si>
    <t>Jakub</t>
  </si>
  <si>
    <t>Matej</t>
  </si>
  <si>
    <t>Kovo Praha</t>
  </si>
  <si>
    <t>Cyklo Čajka Racing</t>
  </si>
  <si>
    <t>ŠK Železiarne Podbrezová</t>
  </si>
  <si>
    <t>Antonín</t>
  </si>
  <si>
    <t>TJ Dukla Praha</t>
  </si>
  <si>
    <t>Tobiáš</t>
  </si>
  <si>
    <t>CyS Akadémia Petera Sagana</t>
  </si>
  <si>
    <t>Cyklo Spiš</t>
  </si>
  <si>
    <t>DEDEK</t>
  </si>
  <si>
    <t>SK Petřín Plzeň</t>
  </si>
  <si>
    <t>CK Dakom Pharma Kyjov</t>
  </si>
  <si>
    <t>Kobánya Cycling Team</t>
  </si>
  <si>
    <t>ČTRNÁCTÝ</t>
  </si>
  <si>
    <t>VANČATA</t>
  </si>
  <si>
    <t>KRAUS</t>
  </si>
  <si>
    <t>Felix</t>
  </si>
  <si>
    <t>STEINDL</t>
  </si>
  <si>
    <t>Fred</t>
  </si>
  <si>
    <t>NEJEZCHELB</t>
  </si>
  <si>
    <t>Drahanský sport</t>
  </si>
  <si>
    <t>ČELLÁR</t>
  </si>
  <si>
    <t>Marek Nino</t>
  </si>
  <si>
    <t>BARSUGLIA</t>
  </si>
  <si>
    <t>Gustav</t>
  </si>
  <si>
    <t>HUMEŇANSKÝ</t>
  </si>
  <si>
    <t>LAZAR</t>
  </si>
  <si>
    <t>ASPIRE SCM</t>
  </si>
  <si>
    <t>ŠIDELSKÝ</t>
  </si>
  <si>
    <t>Štefan</t>
  </si>
  <si>
    <t>MARKUSEK</t>
  </si>
  <si>
    <t>SPECZIÁR</t>
  </si>
  <si>
    <t>Olivér</t>
  </si>
  <si>
    <t>KNAPÍK</t>
  </si>
  <si>
    <t>Krištof</t>
  </si>
  <si>
    <t>BOGNER</t>
  </si>
  <si>
    <t>Lőrinc</t>
  </si>
  <si>
    <t>GOLDA</t>
  </si>
  <si>
    <t>Miklós Gábor</t>
  </si>
  <si>
    <t>POZORSKÝ</t>
  </si>
  <si>
    <t>BERENCSI</t>
  </si>
  <si>
    <t>Mátyás</t>
  </si>
  <si>
    <t>GALOVIČ</t>
  </si>
  <si>
    <t>ZEMAN</t>
  </si>
  <si>
    <t>ICHA</t>
  </si>
  <si>
    <t>Mikoláš</t>
  </si>
  <si>
    <t>STEHLÍK</t>
  </si>
  <si>
    <t>BRADÁČ</t>
  </si>
  <si>
    <t>Michal</t>
  </si>
  <si>
    <t>KANIŠČEV</t>
  </si>
  <si>
    <t>Alexandr</t>
  </si>
  <si>
    <t>HUSÁR</t>
  </si>
  <si>
    <t>Samuel</t>
  </si>
  <si>
    <t>Flaviol-Bike Team Spiš</t>
  </si>
  <si>
    <t>KELBL</t>
  </si>
  <si>
    <t>DRUŽKOVSKÝ</t>
  </si>
  <si>
    <t>Miroslav</t>
  </si>
  <si>
    <t>ZÁCHENSKÝ</t>
  </si>
  <si>
    <t>HOZA</t>
  </si>
  <si>
    <t>Maxim</t>
  </si>
  <si>
    <t>PETRONIS</t>
  </si>
  <si>
    <t>Karolis</t>
  </si>
  <si>
    <t>LTU</t>
  </si>
  <si>
    <t>DRÁBEK</t>
  </si>
  <si>
    <t>Nikola</t>
  </si>
  <si>
    <t>HASAL</t>
  </si>
  <si>
    <t>Lukáš</t>
  </si>
  <si>
    <t>PŠENKA</t>
  </si>
  <si>
    <t>Marek</t>
  </si>
  <si>
    <t>CK Epic Dohňany</t>
  </si>
  <si>
    <t>KNOTEK</t>
  </si>
  <si>
    <t>STRAKATÝ</t>
  </si>
  <si>
    <t>Šimon</t>
  </si>
  <si>
    <t>SIDERIS</t>
  </si>
  <si>
    <t>Panagiotis Achilleas</t>
  </si>
  <si>
    <t>GRE</t>
  </si>
  <si>
    <t>P.G.S. Larisas</t>
  </si>
  <si>
    <t>Nektarios Alexandros</t>
  </si>
  <si>
    <t>GRILL</t>
  </si>
  <si>
    <t>Wiro</t>
  </si>
  <si>
    <t>Team Cycling Austria</t>
  </si>
  <si>
    <t>KAŇUK</t>
  </si>
  <si>
    <t>Ján</t>
  </si>
  <si>
    <t>SAMÁK</t>
  </si>
  <si>
    <t>Oliver</t>
  </si>
  <si>
    <t>Cycling Academy Bratislava</t>
  </si>
  <si>
    <t>COMMENDA</t>
  </si>
  <si>
    <t>Diego</t>
  </si>
  <si>
    <t>DURDIL</t>
  </si>
  <si>
    <t>Tomáš</t>
  </si>
  <si>
    <t>VALEČKO</t>
  </si>
  <si>
    <t>Sebastián</t>
  </si>
  <si>
    <t>Matěj</t>
  </si>
  <si>
    <t>SIEBER</t>
  </si>
  <si>
    <t>Jakob</t>
  </si>
  <si>
    <t>HASCHKA</t>
  </si>
  <si>
    <t>Romeo</t>
  </si>
  <si>
    <t>NEČADA</t>
  </si>
  <si>
    <t>Vojtěch</t>
  </si>
  <si>
    <t>SAMSON</t>
  </si>
  <si>
    <t>VLK</t>
  </si>
  <si>
    <t>David</t>
  </si>
  <si>
    <t>KOVAŘÍK</t>
  </si>
  <si>
    <t>ASO Dukla Brno</t>
  </si>
  <si>
    <t>TERMAN</t>
  </si>
  <si>
    <t>POL</t>
  </si>
  <si>
    <t>GKS Cartusia Bike Atelier</t>
  </si>
  <si>
    <t>FIRÁK</t>
  </si>
  <si>
    <t>PELIKAN</t>
  </si>
  <si>
    <t>Bendegúz</t>
  </si>
  <si>
    <t>DVOŘÁK</t>
  </si>
  <si>
    <t>VACULÍK</t>
  </si>
  <si>
    <t>ORTHACKER</t>
  </si>
  <si>
    <t>Casimir</t>
  </si>
  <si>
    <t>PODMANICZKI</t>
  </si>
  <si>
    <t>Benedek</t>
  </si>
  <si>
    <t>FTC Cycling Team</t>
  </si>
  <si>
    <t>DNF</t>
  </si>
  <si>
    <t>DRCMÁNEK</t>
  </si>
  <si>
    <t>Arnošt</t>
  </si>
  <si>
    <t>SKLÁŘ</t>
  </si>
  <si>
    <t>HAJDUKOVÁ</t>
  </si>
  <si>
    <t>Karolína</t>
  </si>
  <si>
    <t>W</t>
  </si>
  <si>
    <t>GALOVIČOVÁ</t>
  </si>
  <si>
    <t>Emma</t>
  </si>
  <si>
    <t>Alexandra</t>
  </si>
  <si>
    <t>SOBOTOVÁ</t>
  </si>
  <si>
    <t>Michaela</t>
  </si>
  <si>
    <t>CK Olympik Trnava</t>
  </si>
  <si>
    <t>PECHOVÁ</t>
  </si>
  <si>
    <t>Apolena</t>
  </si>
  <si>
    <t>KOVAŘÍKOVÁ</t>
  </si>
  <si>
    <t>Adéla</t>
  </si>
  <si>
    <t>KÁRPÁTI</t>
  </si>
  <si>
    <t>Mira</t>
  </si>
  <si>
    <t>TURČEKOVÁ</t>
  </si>
  <si>
    <t>KLEINSASSER</t>
  </si>
  <si>
    <t>Magdalena</t>
  </si>
  <si>
    <t>EIBEL</t>
  </si>
  <si>
    <t>Klara</t>
  </si>
  <si>
    <t>MEČÍROVÁ</t>
  </si>
  <si>
    <t>Katarína</t>
  </si>
  <si>
    <t>KOTYK</t>
  </si>
  <si>
    <t>Marharyta</t>
  </si>
  <si>
    <t>Sportcomplex Břeclav</t>
  </si>
  <si>
    <t>JEZNÁ</t>
  </si>
  <si>
    <t>Sarah</t>
  </si>
  <si>
    <t>PREVEJŠEK</t>
  </si>
  <si>
    <t>Mai</t>
  </si>
  <si>
    <t>SLO</t>
  </si>
  <si>
    <t>Slovenija</t>
  </si>
  <si>
    <t>MERVAR</t>
  </si>
  <si>
    <t>Tim</t>
  </si>
  <si>
    <t>NOGRASEK</t>
  </si>
  <si>
    <t>Bor</t>
  </si>
  <si>
    <t>RICHTER</t>
  </si>
  <si>
    <t>Team Dukla Praha</t>
  </si>
  <si>
    <t>BILERTAS</t>
  </si>
  <si>
    <t>Arnas</t>
  </si>
  <si>
    <t>ZOBL</t>
  </si>
  <si>
    <t>Valentin</t>
  </si>
  <si>
    <t>Austria</t>
  </si>
  <si>
    <t>DOTAN</t>
  </si>
  <si>
    <t>Ron</t>
  </si>
  <si>
    <t>ISR</t>
  </si>
  <si>
    <t>Team IGP</t>
  </si>
  <si>
    <t>JAROŠ</t>
  </si>
  <si>
    <t>ERULKU</t>
  </si>
  <si>
    <t>Ege</t>
  </si>
  <si>
    <t>TUR</t>
  </si>
  <si>
    <t>SERAFIN</t>
  </si>
  <si>
    <t>Olivier</t>
  </si>
  <si>
    <t>Poland</t>
  </si>
  <si>
    <t>HORVATH</t>
  </si>
  <si>
    <t>Mate</t>
  </si>
  <si>
    <t>ZELCER</t>
  </si>
  <si>
    <t>Bartosz</t>
  </si>
  <si>
    <t>ZYTOWIECKI</t>
  </si>
  <si>
    <t>Jacek</t>
  </si>
  <si>
    <t>CESNEK</t>
  </si>
  <si>
    <t>Tadeáš</t>
  </si>
  <si>
    <t>CyS Akadémeia Petera Sagana</t>
  </si>
  <si>
    <t>MIKUŠ</t>
  </si>
  <si>
    <t>Slávia Trenčín</t>
  </si>
  <si>
    <t>SOBOTA</t>
  </si>
  <si>
    <t>Ondrej</t>
  </si>
  <si>
    <t>MAGDOLEN</t>
  </si>
  <si>
    <t>TOMÁŠ</t>
  </si>
  <si>
    <t>CK EPIC Dohňany</t>
  </si>
  <si>
    <t>RAUSCHERT</t>
  </si>
  <si>
    <t>Albert</t>
  </si>
  <si>
    <t>LAZUR</t>
  </si>
  <si>
    <t>KATREŇÁK</t>
  </si>
  <si>
    <t>CONSTANTINESCU</t>
  </si>
  <si>
    <t>Andrei-Ciprian</t>
  </si>
  <si>
    <t>ROU</t>
  </si>
  <si>
    <t>Romania</t>
  </si>
  <si>
    <t>VAŠINA</t>
  </si>
  <si>
    <t>HOFERICA</t>
  </si>
  <si>
    <t>KYGUOLIS</t>
  </si>
  <si>
    <t>Adrijus</t>
  </si>
  <si>
    <t>BRANČ</t>
  </si>
  <si>
    <t>Matyáš</t>
  </si>
  <si>
    <t>REIN-KERESZTES</t>
  </si>
  <si>
    <t>Zente</t>
  </si>
  <si>
    <t>MOKRÝ</t>
  </si>
  <si>
    <t>SABOL</t>
  </si>
  <si>
    <t>HRICO</t>
  </si>
  <si>
    <t>HUBÁČEK</t>
  </si>
  <si>
    <t>Jaroslav</t>
  </si>
  <si>
    <t>ZÁHOREC</t>
  </si>
  <si>
    <t>BOROVEC</t>
  </si>
  <si>
    <t>TURČEK</t>
  </si>
  <si>
    <t>FOLDESI</t>
  </si>
  <si>
    <t>Csaba</t>
  </si>
  <si>
    <t>LADRA</t>
  </si>
  <si>
    <t>MADAJ</t>
  </si>
  <si>
    <t>SHACHAR</t>
  </si>
  <si>
    <t>Ori</t>
  </si>
  <si>
    <t>PROKOPYSZYN</t>
  </si>
  <si>
    <t>AUGENSTEIN</t>
  </si>
  <si>
    <t>Moritz</t>
  </si>
  <si>
    <t>GER</t>
  </si>
  <si>
    <t>German National Team</t>
  </si>
  <si>
    <t>VOGEL</t>
  </si>
  <si>
    <t>Alex</t>
  </si>
  <si>
    <t>SUI</t>
  </si>
  <si>
    <t>Swiss - cycling</t>
  </si>
  <si>
    <t>WULFF</t>
  </si>
  <si>
    <t>Noah</t>
  </si>
  <si>
    <t>DEN</t>
  </si>
  <si>
    <t>Denmark</t>
  </si>
  <si>
    <t>YOGEV</t>
  </si>
  <si>
    <t>Alon</t>
  </si>
  <si>
    <t>Israel</t>
  </si>
  <si>
    <t>FLAJS</t>
  </si>
  <si>
    <t>Maj</t>
  </si>
  <si>
    <t>TARAKCI</t>
  </si>
  <si>
    <t>Mustafa</t>
  </si>
  <si>
    <t>Turkish National Team</t>
  </si>
  <si>
    <t>STANISZEWSKI</t>
  </si>
  <si>
    <t>TAPPEINER</t>
  </si>
  <si>
    <t>Pascal</t>
  </si>
  <si>
    <t>YILMAZ</t>
  </si>
  <si>
    <t>Ramazan</t>
  </si>
  <si>
    <t>SLAWEK</t>
  </si>
  <si>
    <t>Damian</t>
  </si>
  <si>
    <t>CONSTANT</t>
  </si>
  <si>
    <t>Matteo</t>
  </si>
  <si>
    <t>PETERLIN</t>
  </si>
  <si>
    <t>Nejc</t>
  </si>
  <si>
    <t>WISNIEWSKI</t>
  </si>
  <si>
    <t>Szymon</t>
  </si>
  <si>
    <t>KEINAN</t>
  </si>
  <si>
    <t>Amit</t>
  </si>
  <si>
    <t>MALCHAREK</t>
  </si>
  <si>
    <t>KOKAS</t>
  </si>
  <si>
    <t>Raphael</t>
  </si>
  <si>
    <t>ŠILHAVÝ</t>
  </si>
  <si>
    <t>Ondřej</t>
  </si>
  <si>
    <t>ROTTER</t>
  </si>
  <si>
    <t>WINKLER</t>
  </si>
  <si>
    <t>Oskar</t>
  </si>
  <si>
    <t>DRIJVER</t>
  </si>
  <si>
    <t>Bertold</t>
  </si>
  <si>
    <t>MURN</t>
  </si>
  <si>
    <t>Vid</t>
  </si>
  <si>
    <t>GEES</t>
  </si>
  <si>
    <t>Andrin</t>
  </si>
  <si>
    <t>KOBLÍŽEK</t>
  </si>
  <si>
    <t>LOGINOV</t>
  </si>
  <si>
    <t>Vladyslav</t>
  </si>
  <si>
    <t>KŘENEK</t>
  </si>
  <si>
    <t>BRIOUX</t>
  </si>
  <si>
    <t>Christophe</t>
  </si>
  <si>
    <t>FRA</t>
  </si>
  <si>
    <t>Track Team ARC Alpin</t>
  </si>
  <si>
    <t>ADAMCZAK</t>
  </si>
  <si>
    <t>Paul - Jonas</t>
  </si>
  <si>
    <t>KOBR</t>
  </si>
  <si>
    <t>AC Sparta Praha</t>
  </si>
  <si>
    <t>Robert</t>
  </si>
  <si>
    <t>RADOSZ</t>
  </si>
  <si>
    <t>Maksymilian</t>
  </si>
  <si>
    <t>AYYORKUN</t>
  </si>
  <si>
    <t>TOADER</t>
  </si>
  <si>
    <t>Alin</t>
  </si>
  <si>
    <t>ARIKAN</t>
  </si>
  <si>
    <t>Dogukan</t>
  </si>
  <si>
    <t>MANTHOS</t>
  </si>
  <si>
    <t>Nikolaos</t>
  </si>
  <si>
    <t>VONEŠ</t>
  </si>
  <si>
    <t>Jan</t>
  </si>
  <si>
    <t>SHUVAL</t>
  </si>
  <si>
    <t>Nevo</t>
  </si>
  <si>
    <t>maccabi drops tel aviv</t>
  </si>
  <si>
    <t>RATAJCZAK</t>
  </si>
  <si>
    <t>Dominik</t>
  </si>
  <si>
    <t>Denis</t>
  </si>
  <si>
    <t>Dukla Bánská Bystrica</t>
  </si>
  <si>
    <t>NOCEN</t>
  </si>
  <si>
    <t>Maciej</t>
  </si>
  <si>
    <t>KADLEC</t>
  </si>
  <si>
    <t>Milan</t>
  </si>
  <si>
    <t>Elkov Kasper</t>
  </si>
  <si>
    <t>BREUER</t>
  </si>
  <si>
    <t>USA</t>
  </si>
  <si>
    <t>RECA</t>
  </si>
  <si>
    <t>Tomasz</t>
  </si>
  <si>
    <t>KAPLAN</t>
  </si>
  <si>
    <t>Emre</t>
  </si>
  <si>
    <t>PADĚLEK</t>
  </si>
  <si>
    <t>Viktor</t>
  </si>
  <si>
    <t>PODLESNIK</t>
  </si>
  <si>
    <t>Grega</t>
  </si>
  <si>
    <t>SALVADEO</t>
  </si>
  <si>
    <t>Alessio Luca</t>
  </si>
  <si>
    <t>ITA</t>
  </si>
  <si>
    <t>PSZCZOLARSKI</t>
  </si>
  <si>
    <t>Wojciech</t>
  </si>
  <si>
    <t>HAJDUCH</t>
  </si>
  <si>
    <t>HEINRICH</t>
  </si>
  <si>
    <t>ŠPOLJAR</t>
  </si>
  <si>
    <t>Jaka</t>
  </si>
  <si>
    <t>GLADEK</t>
  </si>
  <si>
    <t>Marcel</t>
  </si>
  <si>
    <t>SEKHON</t>
  </si>
  <si>
    <t>Singh Harshveer</t>
  </si>
  <si>
    <t>IND</t>
  </si>
  <si>
    <t>India</t>
  </si>
  <si>
    <t>MAZEL</t>
  </si>
  <si>
    <t>ŠIROKÝ</t>
  </si>
  <si>
    <t>CHREN</t>
  </si>
  <si>
    <t>PROefekt Across team</t>
  </si>
  <si>
    <t>SKONECZNY</t>
  </si>
  <si>
    <t>Kacper</t>
  </si>
  <si>
    <t>WALLACH</t>
  </si>
  <si>
    <t>Eilam</t>
  </si>
  <si>
    <t>KOHOUT</t>
  </si>
  <si>
    <t>Jaromír</t>
  </si>
  <si>
    <t>Jáchym</t>
  </si>
  <si>
    <t>WAWRZYNIAK</t>
  </si>
  <si>
    <t>Krzysztof</t>
  </si>
  <si>
    <t>Wroclawski welodrom W.J. Grusndamnna</t>
  </si>
  <si>
    <t>GOTTHARD</t>
  </si>
  <si>
    <t>JURICA</t>
  </si>
  <si>
    <t>BURI</t>
  </si>
  <si>
    <t>Fabienne</t>
  </si>
  <si>
    <t>REISNER</t>
  </si>
  <si>
    <t>Lena Charlotte</t>
  </si>
  <si>
    <t>Germany</t>
  </si>
  <si>
    <t>TEUTENBERG</t>
  </si>
  <si>
    <t>Lea Lin</t>
  </si>
  <si>
    <t>ANDRES</t>
  </si>
  <si>
    <t>Michelle</t>
  </si>
  <si>
    <t>LORKOWSKA</t>
  </si>
  <si>
    <t>Patrycja</t>
  </si>
  <si>
    <t>TKK Pacific Nestle Fitnes CT</t>
  </si>
  <si>
    <t>LIEHNER</t>
  </si>
  <si>
    <t>Annika</t>
  </si>
  <si>
    <t>SEITZ</t>
  </si>
  <si>
    <t>Aline</t>
  </si>
  <si>
    <t>BARTONÍKOVÁ</t>
  </si>
  <si>
    <t>Veronika</t>
  </si>
  <si>
    <t>RABAZYNSKA</t>
  </si>
  <si>
    <t>Eliza</t>
  </si>
  <si>
    <t>GRUNEWALD</t>
  </si>
  <si>
    <t>Pia</t>
  </si>
  <si>
    <t>TEMMEN</t>
  </si>
  <si>
    <t>Sina</t>
  </si>
  <si>
    <t>DLUGAS</t>
  </si>
  <si>
    <t>Anna</t>
  </si>
  <si>
    <t>Polish National Team</t>
  </si>
  <si>
    <t>RAMIREZ</t>
  </si>
  <si>
    <t>Alexi</t>
  </si>
  <si>
    <t>TTO</t>
  </si>
  <si>
    <t>Trinidad et Tobago</t>
  </si>
  <si>
    <t>HERMANOVÁ</t>
  </si>
  <si>
    <t>Beáta</t>
  </si>
  <si>
    <t>BAČÍKOVÁ</t>
  </si>
  <si>
    <t>Alžběta</t>
  </si>
  <si>
    <t>Bruvo Dukla Bratislava</t>
  </si>
  <si>
    <t>GRUDZINSKA</t>
  </si>
  <si>
    <t>Aleksandra</t>
  </si>
  <si>
    <t>WALCHER</t>
  </si>
  <si>
    <t>Sophie</t>
  </si>
  <si>
    <t>STAWIRAJ</t>
  </si>
  <si>
    <t>SIKELOVÁ</t>
  </si>
  <si>
    <t>Stanislava</t>
  </si>
  <si>
    <t>Cys Akadémia Petera Sagana</t>
  </si>
  <si>
    <t>BEZALEL</t>
  </si>
  <si>
    <t>Tamar</t>
  </si>
  <si>
    <t>NĚMCOVÁ</t>
  </si>
  <si>
    <t>Natálie</t>
  </si>
  <si>
    <t>GIEFING</t>
  </si>
  <si>
    <t>Janine</t>
  </si>
  <si>
    <t>ŠTEFANOVÁ</t>
  </si>
  <si>
    <t>Martina</t>
  </si>
  <si>
    <t>KOKKALI</t>
  </si>
  <si>
    <t>Vasiliki</t>
  </si>
  <si>
    <t>VOGL</t>
  </si>
  <si>
    <t>Anja</t>
  </si>
  <si>
    <t>ĎURÍKOVÁ</t>
  </si>
  <si>
    <t>Tereza</t>
  </si>
  <si>
    <t>ŠK Železarne Podbrezová</t>
  </si>
  <si>
    <t>UNTERKOFLER</t>
  </si>
  <si>
    <t>Lea Sophie</t>
  </si>
  <si>
    <t>RC ARBO Raiffeisen Felden/See</t>
  </si>
  <si>
    <t>KRÁTKÁ</t>
  </si>
  <si>
    <t>Zuzka</t>
  </si>
  <si>
    <t>Otosport Team Jeseník</t>
  </si>
  <si>
    <t>KASKANI</t>
  </si>
  <si>
    <t>Eleni</t>
  </si>
  <si>
    <t>ZUPANIC</t>
  </si>
  <si>
    <t>Neza</t>
  </si>
  <si>
    <t>KISS</t>
  </si>
  <si>
    <t>Viktória</t>
  </si>
  <si>
    <t>FTC Cycling</t>
  </si>
  <si>
    <t>TRATTNER</t>
  </si>
  <si>
    <t>Carolina</t>
  </si>
  <si>
    <t>Junior Cycling Team Graz</t>
  </si>
  <si>
    <t>SELVA</t>
  </si>
  <si>
    <t>Francesca</t>
  </si>
  <si>
    <t>Italy</t>
  </si>
  <si>
    <t>CATINEANU</t>
  </si>
  <si>
    <t>Catalina-Andreea</t>
  </si>
  <si>
    <t>LOJEK</t>
  </si>
  <si>
    <t>Amelia</t>
  </si>
  <si>
    <t>DUBAUSKAITE</t>
  </si>
  <si>
    <t>Monika</t>
  </si>
  <si>
    <t>CSOGOR</t>
  </si>
  <si>
    <t>Brigitta</t>
  </si>
  <si>
    <t>BAUBÖCK</t>
  </si>
  <si>
    <t>Emelie</t>
  </si>
  <si>
    <t>BÁRTOVÁ</t>
  </si>
  <si>
    <t>Gabriela</t>
  </si>
  <si>
    <t>SHWEKY</t>
  </si>
  <si>
    <t>Noa</t>
  </si>
  <si>
    <t>MULLEROVÁ</t>
  </si>
  <si>
    <t>Patricie</t>
  </si>
  <si>
    <t>WLODARCZYK</t>
  </si>
  <si>
    <t>Julia</t>
  </si>
  <si>
    <t>VIZGAUDAITE</t>
  </si>
  <si>
    <t>Goda</t>
  </si>
  <si>
    <t>KŘUPALOVÁ</t>
  </si>
  <si>
    <t>Kristýna</t>
  </si>
  <si>
    <t>BENEŠOVÁ</t>
  </si>
  <si>
    <t>Ema</t>
  </si>
  <si>
    <t>FOJTŮ</t>
  </si>
  <si>
    <t>Kateřina</t>
  </si>
  <si>
    <t>BORISSZA</t>
  </si>
  <si>
    <t>Johanna Kitti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</si>
</sst>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&quot; &quot;000&quot; &quot;000&quot; &quot;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b/>
      <sz val="14"/>
      <color theme="1"/>
      <name val="Calibri"/>
      <family val="2"/>
      <scheme val="minor"/>
    </font>
    <font>
      <sz val="14"/>
      <color rgb="FF161616"/>
      <name val="Arial"/>
      <family val="2"/>
    </font>
    <font>
      <sz val="14"/>
      <color rgb="FF686B6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3" borderId="7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right"/>
      <protection locked="0"/>
    </xf>
    <xf numFmtId="0" fontId="12" fillId="0" borderId="0" xfId="0" applyFont="1"/>
    <xf numFmtId="0" fontId="13" fillId="0" borderId="0" xfId="0" applyFont="1"/>
    <xf numFmtId="0" fontId="2" fillId="0" borderId="8" xfId="0" applyFont="1" applyBorder="1" applyAlignment="1">
      <alignment horizontal="left" wrapText="1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numFmt numFmtId="164" formatCode="000&quot; &quot;000&quot; &quot;000&quot; &quot;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Result_table" displayName="Result_table" ref="A1:N500" totalsRowShown="0" headerRowDxfId="61" dataDxfId="59" headerRowBorderDxfId="60" tableBorderDxfId="58" totalsRowBorderDxfId="57">
  <autoFilter ref="A1:N500" xr:uid="{00000000-0009-0000-0100-000003000000}"/>
  <sortState xmlns:xlrd2="http://schemas.microsoft.com/office/spreadsheetml/2017/richdata2" ref="A2:M301">
    <sortCondition ref="B1:B301"/>
  </sortState>
  <tableColumns count="14">
    <tableColumn id="1" xr3:uid="{00000000-0010-0000-0000-000001000000}" name="Category" dataDxfId="56"/>
    <tableColumn id="2" xr3:uid="{00000000-0010-0000-0000-000002000000}" name="Umístění" dataDxfId="55"/>
    <tableColumn id="3" xr3:uid="{00000000-0010-0000-0000-000003000000}" name="Start. Číslo" dataDxfId="54"/>
    <tableColumn id="4" xr3:uid="{00000000-0010-0000-0000-000004000000}" name="UCI ID" dataDxfId="53"/>
    <tableColumn id="5" xr3:uid="{00000000-0010-0000-0000-000005000000}" name="Příjmení" dataDxfId="52"/>
    <tableColumn id="6" xr3:uid="{00000000-0010-0000-0000-000006000000}" name="Jméno" dataDxfId="51"/>
    <tableColumn id="7" xr3:uid="{00000000-0010-0000-0000-000007000000}" name="Země" dataDxfId="50"/>
    <tableColumn id="8" xr3:uid="{00000000-0010-0000-0000-000008000000}" name="Oddíl" dataDxfId="49"/>
    <tableColumn id="9" xr3:uid="{00000000-0010-0000-0000-000009000000}" name="Pohlaví" dataDxfId="48"/>
    <tableColumn id="13" xr3:uid="{00000000-0010-0000-0000-00000D000000}" name="Fáze" dataDxfId="47"/>
    <tableColumn id="10" xr3:uid="{00000000-0010-0000-0000-00000A000000}" name="Heat" dataDxfId="46"/>
    <tableColumn id="11" xr3:uid="{00000000-0010-0000-0000-00000B000000}" name="Výsledek" dataDxfId="45"/>
    <tableColumn id="12" xr3:uid="{00000000-0010-0000-0000-00000C000000}" name="IRM" dataDxfId="44"/>
    <tableColumn id="14" xr3:uid="{7C2440E2-5880-D748-AB21-82168672786B}" name="Řezení" dataDxfId="4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8D1912-F7F7-6E4C-B42A-52E530B9E11C}" name="Result_table2" displayName="Result_table2" ref="A1:N223" totalsRowShown="0" headerRowDxfId="42" dataDxfId="40" headerRowBorderDxfId="41" tableBorderDxfId="39" totalsRowBorderDxfId="38">
  <autoFilter ref="A1:N223" xr:uid="{D98D1912-F7F7-6E4C-B42A-52E530B9E11C}"/>
  <sortState xmlns:xlrd2="http://schemas.microsoft.com/office/spreadsheetml/2017/richdata2" ref="A2:M223">
    <sortCondition ref="B1:B223"/>
  </sortState>
  <tableColumns count="14">
    <tableColumn id="1" xr3:uid="{1E345BDE-C6C9-3346-B6FF-C7F38053FE9B}" name="Category" dataDxfId="37">
      <calculatedColumnFormula>IF(Result_table[[#This Row],[Category]]="","",VLOOKUP(Result_table[[#This Row],[Category]],Číselníky!$A$2:$B$23,2,FALSE))</calculatedColumnFormula>
    </tableColumn>
    <tableColumn id="2" xr3:uid="{1E687798-F32B-BF4E-A557-FB20930417B5}" name="Rank" dataDxfId="36">
      <calculatedColumnFormula>IF(Result_table[[#This Row],[Umístění]]="","",Result_table[[#This Row],[Umístění]])</calculatedColumnFormula>
    </tableColumn>
    <tableColumn id="3" xr3:uid="{6523872B-910E-374B-A19A-C7B3D722608A}" name="BIB" dataDxfId="35">
      <calculatedColumnFormula>IF(Result_table[[#This Row],[Start. Číslo]]="","",Result_table[[#This Row],[Start. Číslo]])</calculatedColumnFormula>
    </tableColumn>
    <tableColumn id="4" xr3:uid="{4CB25BFB-3F6A-6647-AF8A-B5FBA1199C7A}" name="UCI ID" dataDxfId="34">
      <calculatedColumnFormula>IF(Result_table[[#This Row],[UCI ID]]="","",Result_table[[#This Row],[UCI ID]])</calculatedColumnFormula>
    </tableColumn>
    <tableColumn id="5" xr3:uid="{F7C11B7D-4453-1843-9141-D81150F8ECC3}" name="Last Name" dataDxfId="33">
      <calculatedColumnFormula>IF(Result_table[[#This Row],[Příjmení]]="","",Result_table[[#This Row],[Příjmení]])</calculatedColumnFormula>
    </tableColumn>
    <tableColumn id="6" xr3:uid="{D83173D8-64C4-8548-BAEF-5DF7F4DE6D7F}" name="First Name" dataDxfId="32">
      <calculatedColumnFormula>IF(Result_table[[#This Row],[Jméno]]="","",Result_table[[#This Row],[Jméno]])</calculatedColumnFormula>
    </tableColumn>
    <tableColumn id="7" xr3:uid="{FADE61A9-AAFC-C245-AD68-9BCF6DD8D6E9}" name="Country" dataDxfId="31">
      <calculatedColumnFormula>IF(Result_table[[#This Row],[Země]]="","",Result_table[[#This Row],[Země]])</calculatedColumnFormula>
    </tableColumn>
    <tableColumn id="8" xr3:uid="{CE3CCD6D-D600-BF43-A573-A4C5372C6A15}" name="Team" dataDxfId="30">
      <calculatedColumnFormula>IF(Result_table[[#This Row],[Oddíl]]="","",Result_table[[#This Row],[Oddíl]])</calculatedColumnFormula>
    </tableColumn>
    <tableColumn id="9" xr3:uid="{9D9E0827-4F0E-7A40-9879-A78B6F860874}" name="Gender" dataDxfId="29">
      <calculatedColumnFormula>IF(Result_table[[#This Row],[Pohlaví]]="","",Result_table[[#This Row],[Pohlaví]])</calculatedColumnFormula>
    </tableColumn>
    <tableColumn id="13" xr3:uid="{ED6D665C-3903-6747-98C9-0C792A6F13EE}" name="Phase" dataDxfId="28">
      <calculatedColumnFormula>IF(Result_table[[#This Row],[Fáze]]="","",Result_table[[#This Row],[Fáze]])</calculatedColumnFormula>
    </tableColumn>
    <tableColumn id="10" xr3:uid="{5699F9C9-2C39-FC42-BCA1-5DA424177645}" name="Heat" dataDxfId="27">
      <calculatedColumnFormula>IF(Result_table[[#This Row],[Heat]]="","",Result_table[[#This Row],[Heat]])</calculatedColumnFormula>
    </tableColumn>
    <tableColumn id="11" xr3:uid="{D2EF4C0B-278E-9941-9A3A-77EE16B303C0}" name="Result" dataDxfId="26">
      <calculatedColumnFormula>IF(Result_table[[#This Row],[Výsledek]]="","",Result_table[[#This Row],[Výsledek]])</calculatedColumnFormula>
    </tableColumn>
    <tableColumn id="12" xr3:uid="{B71CB6CD-57CA-D148-BA0A-B661DFE53ED1}" name="IRM" dataDxfId="25">
      <calculatedColumnFormula>IF(Result_table[[#This Row],[IRM]]="","",Result_table[[#This Row],[IRM]])</calculatedColumnFormula>
    </tableColumn>
    <tableColumn id="14" xr3:uid="{26DA90D8-2811-E640-8C43-641381E8DC0B}" name="Sort Order" dataDxfId="24">
      <calculatedColumnFormula>IF(Result_table[[#This Row],[Řezení]]="","",Result_table[[#This Row],[Řezení]])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zoomScaleNormal="100" workbookViewId="0">
      <selection activeCell="B7" sqref="B7"/>
    </sheetView>
  </sheetViews>
  <sheetFormatPr baseColWidth="10" defaultColWidth="8.83203125" defaultRowHeight="15" x14ac:dyDescent="0.2"/>
  <cols>
    <col min="1" max="1" width="18.33203125" customWidth="1"/>
    <col min="2" max="2" width="61.6640625" customWidth="1"/>
    <col min="3" max="3" width="38.6640625" customWidth="1"/>
    <col min="4" max="4" width="24.6640625" customWidth="1"/>
  </cols>
  <sheetData>
    <row r="1" spans="1:2" ht="24" x14ac:dyDescent="0.3">
      <c r="A1" s="11" t="s">
        <v>16</v>
      </c>
      <c r="B1" s="12"/>
    </row>
    <row r="2" spans="1:2" ht="16" thickBot="1" x14ac:dyDescent="0.25">
      <c r="A2" s="10"/>
      <c r="B2" s="13"/>
    </row>
    <row r="3" spans="1:2" x14ac:dyDescent="0.2">
      <c r="A3" s="14" t="s">
        <v>17</v>
      </c>
      <c r="B3" s="15" t="s">
        <v>94</v>
      </c>
    </row>
    <row r="4" spans="1:2" x14ac:dyDescent="0.2">
      <c r="A4" s="16" t="s">
        <v>18</v>
      </c>
      <c r="B4" s="17" t="s">
        <v>95</v>
      </c>
    </row>
    <row r="5" spans="1:2" x14ac:dyDescent="0.2">
      <c r="A5" s="16" t="s">
        <v>19</v>
      </c>
      <c r="B5" s="18" t="s">
        <v>96</v>
      </c>
    </row>
    <row r="6" spans="1:2" x14ac:dyDescent="0.2">
      <c r="A6" s="16" t="s">
        <v>20</v>
      </c>
      <c r="B6" s="18" t="s">
        <v>81</v>
      </c>
    </row>
    <row r="7" spans="1:2" ht="16" thickBot="1" x14ac:dyDescent="0.25">
      <c r="A7" s="19" t="s">
        <v>21</v>
      </c>
      <c r="B7" s="20" t="s">
        <v>85</v>
      </c>
    </row>
    <row r="8" spans="1:2" ht="16" thickBot="1" x14ac:dyDescent="0.25"/>
    <row r="9" spans="1:2" ht="31" x14ac:dyDescent="0.35">
      <c r="A9" s="32" t="s">
        <v>22</v>
      </c>
      <c r="B9" s="33"/>
    </row>
    <row r="10" spans="1:2" ht="51" x14ac:dyDescent="0.2">
      <c r="A10" s="21" t="s">
        <v>23</v>
      </c>
      <c r="B10" s="22" t="s">
        <v>24</v>
      </c>
    </row>
    <row r="11" spans="1:2" ht="51" x14ac:dyDescent="0.2">
      <c r="A11" s="21"/>
      <c r="B11" s="22" t="s">
        <v>25</v>
      </c>
    </row>
    <row r="12" spans="1:2" ht="51" x14ac:dyDescent="0.2">
      <c r="A12" s="21" t="s">
        <v>26</v>
      </c>
      <c r="B12" s="22" t="s">
        <v>27</v>
      </c>
    </row>
    <row r="13" spans="1:2" ht="153" x14ac:dyDescent="0.2">
      <c r="A13" s="21" t="s">
        <v>28</v>
      </c>
      <c r="B13" s="22" t="s">
        <v>29</v>
      </c>
    </row>
    <row r="14" spans="1:2" ht="34" x14ac:dyDescent="0.2">
      <c r="A14" s="21" t="s">
        <v>30</v>
      </c>
      <c r="B14" s="22" t="s">
        <v>31</v>
      </c>
    </row>
    <row r="15" spans="1:2" ht="18" thickBot="1" x14ac:dyDescent="0.25">
      <c r="A15" s="23" t="s">
        <v>32</v>
      </c>
      <c r="B15" s="31" t="s">
        <v>93</v>
      </c>
    </row>
  </sheetData>
  <mergeCells count="1">
    <mergeCell ref="A9:B9"/>
  </mergeCells>
  <pageMargins left="0.39370078740157483" right="0.39370078740157483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63586F-6F7E-5241-BD5D-15010F739F16}">
          <x14:formula1>
            <xm:f>Číselníky!$C$1:$C$19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00"/>
  <sheetViews>
    <sheetView topLeftCell="A206" workbookViewId="0">
      <selection activeCell="B60" sqref="B60"/>
    </sheetView>
  </sheetViews>
  <sheetFormatPr baseColWidth="10" defaultColWidth="8.83203125" defaultRowHeight="15" x14ac:dyDescent="0.2"/>
  <cols>
    <col min="1" max="1" width="7.6640625" style="4" customWidth="1"/>
    <col min="2" max="2" width="6.6640625" style="4" customWidth="1"/>
    <col min="3" max="3" width="14.33203125" style="4" customWidth="1"/>
    <col min="4" max="5" width="25.1640625" style="4" customWidth="1"/>
    <col min="6" max="6" width="10.33203125" style="4" bestFit="1" customWidth="1"/>
    <col min="7" max="7" width="8.1640625" style="4" bestFit="1" customWidth="1"/>
    <col min="8" max="8" width="19.6640625" style="4" customWidth="1"/>
    <col min="9" max="9" width="11" style="4" customWidth="1"/>
    <col min="10" max="10" width="7.5" style="4" bestFit="1" customWidth="1"/>
    <col min="11" max="11" width="13.6640625" style="4" customWidth="1"/>
    <col min="12" max="12" width="6.83203125" style="4" bestFit="1" customWidth="1"/>
    <col min="13" max="13" width="12.5" style="4" bestFit="1" customWidth="1"/>
  </cols>
  <sheetData>
    <row r="1" spans="1:14" x14ac:dyDescent="0.2">
      <c r="A1" s="6" t="s">
        <v>15</v>
      </c>
      <c r="B1" s="6" t="s">
        <v>40</v>
      </c>
      <c r="C1" s="6" t="s">
        <v>33</v>
      </c>
      <c r="D1" s="6" t="s">
        <v>13</v>
      </c>
      <c r="E1" s="6" t="s">
        <v>34</v>
      </c>
      <c r="F1" s="6" t="s">
        <v>35</v>
      </c>
      <c r="G1" s="6" t="s">
        <v>36</v>
      </c>
      <c r="H1" s="6" t="s">
        <v>77</v>
      </c>
      <c r="I1" s="6" t="s">
        <v>37</v>
      </c>
      <c r="J1" s="6" t="s">
        <v>38</v>
      </c>
      <c r="K1" s="6" t="s">
        <v>14</v>
      </c>
      <c r="L1" s="6" t="s">
        <v>39</v>
      </c>
      <c r="M1" s="6" t="s">
        <v>6</v>
      </c>
      <c r="N1" s="6" t="s">
        <v>41</v>
      </c>
    </row>
    <row r="2" spans="1:14" x14ac:dyDescent="0.2">
      <c r="A2" s="1" t="s">
        <v>46</v>
      </c>
      <c r="B2" s="1">
        <v>1</v>
      </c>
      <c r="C2" s="7">
        <v>2</v>
      </c>
      <c r="D2" s="2">
        <v>10106070187</v>
      </c>
      <c r="E2" s="3" t="s">
        <v>124</v>
      </c>
      <c r="F2" s="3" t="s">
        <v>115</v>
      </c>
      <c r="G2" s="3" t="s">
        <v>12</v>
      </c>
      <c r="H2" s="3" t="s">
        <v>116</v>
      </c>
      <c r="I2" s="3" t="s">
        <v>11</v>
      </c>
      <c r="J2" s="3"/>
      <c r="K2" s="3"/>
      <c r="L2" s="5"/>
      <c r="M2" s="3"/>
      <c r="N2" s="4">
        <v>1</v>
      </c>
    </row>
    <row r="3" spans="1:14" x14ac:dyDescent="0.2">
      <c r="A3" s="1" t="s">
        <v>46</v>
      </c>
      <c r="B3" s="1">
        <v>2</v>
      </c>
      <c r="C3" s="7">
        <v>6</v>
      </c>
      <c r="D3" s="1">
        <v>10140582282</v>
      </c>
      <c r="E3" s="3" t="s">
        <v>125</v>
      </c>
      <c r="F3" s="3" t="s">
        <v>107</v>
      </c>
      <c r="G3" s="3" t="s">
        <v>12</v>
      </c>
      <c r="H3" s="3" t="s">
        <v>121</v>
      </c>
      <c r="I3" s="3" t="s">
        <v>11</v>
      </c>
      <c r="J3" s="3"/>
      <c r="K3" s="3"/>
      <c r="L3" s="5"/>
      <c r="M3" s="3"/>
      <c r="N3" s="3">
        <v>2</v>
      </c>
    </row>
    <row r="4" spans="1:14" x14ac:dyDescent="0.2">
      <c r="A4" s="1" t="s">
        <v>46</v>
      </c>
      <c r="B4" s="1">
        <v>3</v>
      </c>
      <c r="C4" s="7">
        <v>22</v>
      </c>
      <c r="D4" s="1">
        <v>10100181378</v>
      </c>
      <c r="E4" s="3" t="s">
        <v>126</v>
      </c>
      <c r="F4" s="3" t="s">
        <v>127</v>
      </c>
      <c r="G4" s="3" t="s">
        <v>99</v>
      </c>
      <c r="H4" s="3" t="s">
        <v>108</v>
      </c>
      <c r="I4" s="3" t="s">
        <v>11</v>
      </c>
      <c r="J4" s="3"/>
      <c r="K4" s="3"/>
      <c r="L4" s="5"/>
      <c r="M4" s="3"/>
      <c r="N4" s="4">
        <v>3</v>
      </c>
    </row>
    <row r="5" spans="1:14" x14ac:dyDescent="0.2">
      <c r="A5" s="1" t="s">
        <v>46</v>
      </c>
      <c r="B5" s="1">
        <v>4</v>
      </c>
      <c r="C5" s="7">
        <v>23</v>
      </c>
      <c r="D5" s="1">
        <v>10136844247</v>
      </c>
      <c r="E5" s="3" t="s">
        <v>128</v>
      </c>
      <c r="F5" s="3" t="s">
        <v>129</v>
      </c>
      <c r="G5" s="3" t="s">
        <v>99</v>
      </c>
      <c r="H5" s="3" t="s">
        <v>108</v>
      </c>
      <c r="I5" s="3" t="s">
        <v>11</v>
      </c>
      <c r="J5" s="3"/>
      <c r="K5" s="3"/>
      <c r="L5" s="5"/>
      <c r="M5" s="3"/>
      <c r="N5" s="3">
        <v>4</v>
      </c>
    </row>
    <row r="6" spans="1:14" x14ac:dyDescent="0.2">
      <c r="A6" s="1" t="s">
        <v>46</v>
      </c>
      <c r="B6" s="1">
        <v>5</v>
      </c>
      <c r="C6" s="7">
        <v>30</v>
      </c>
      <c r="D6" s="1">
        <v>10106812037</v>
      </c>
      <c r="E6" s="3" t="s">
        <v>130</v>
      </c>
      <c r="F6" s="3" t="s">
        <v>102</v>
      </c>
      <c r="G6" s="3" t="s">
        <v>12</v>
      </c>
      <c r="H6" s="3" t="s">
        <v>131</v>
      </c>
      <c r="I6" s="3" t="s">
        <v>11</v>
      </c>
      <c r="J6" s="3"/>
      <c r="K6" s="3"/>
      <c r="L6" s="5"/>
      <c r="M6" s="3"/>
      <c r="N6" s="4">
        <v>5</v>
      </c>
    </row>
    <row r="7" spans="1:14" x14ac:dyDescent="0.2">
      <c r="A7" s="1" t="s">
        <v>46</v>
      </c>
      <c r="B7" s="1">
        <v>6</v>
      </c>
      <c r="C7" s="7">
        <v>13</v>
      </c>
      <c r="D7" s="1">
        <v>10120889565</v>
      </c>
      <c r="E7" s="3" t="s">
        <v>132</v>
      </c>
      <c r="F7" s="3" t="s">
        <v>133</v>
      </c>
      <c r="G7" s="3" t="s">
        <v>104</v>
      </c>
      <c r="H7" s="3" t="s">
        <v>114</v>
      </c>
      <c r="I7" s="3" t="s">
        <v>11</v>
      </c>
      <c r="J7" s="3"/>
      <c r="K7" s="3"/>
      <c r="L7" s="5"/>
      <c r="M7" s="3"/>
      <c r="N7" s="3">
        <v>6</v>
      </c>
    </row>
    <row r="8" spans="1:14" x14ac:dyDescent="0.2">
      <c r="A8" s="1" t="s">
        <v>46</v>
      </c>
      <c r="B8" s="1">
        <v>7</v>
      </c>
      <c r="C8" s="7">
        <v>7</v>
      </c>
      <c r="D8" s="1">
        <v>10130649280</v>
      </c>
      <c r="E8" s="3" t="s">
        <v>120</v>
      </c>
      <c r="F8" s="3" t="s">
        <v>110</v>
      </c>
      <c r="G8" s="3" t="s">
        <v>12</v>
      </c>
      <c r="H8" s="3" t="s">
        <v>100</v>
      </c>
      <c r="I8" s="3" t="s">
        <v>11</v>
      </c>
      <c r="J8" s="3"/>
      <c r="K8" s="3"/>
      <c r="L8" s="5"/>
      <c r="M8" s="3"/>
      <c r="N8" s="4">
        <v>7</v>
      </c>
    </row>
    <row r="9" spans="1:14" x14ac:dyDescent="0.2">
      <c r="A9" s="1" t="s">
        <v>46</v>
      </c>
      <c r="B9" s="1">
        <v>8</v>
      </c>
      <c r="C9" s="7">
        <v>21</v>
      </c>
      <c r="D9" s="1">
        <v>10114553748</v>
      </c>
      <c r="E9" s="3" t="s">
        <v>134</v>
      </c>
      <c r="F9" s="3" t="s">
        <v>135</v>
      </c>
      <c r="G9" s="3" t="s">
        <v>99</v>
      </c>
      <c r="H9" s="3" t="s">
        <v>108</v>
      </c>
      <c r="I9" s="3" t="s">
        <v>11</v>
      </c>
      <c r="J9" s="3"/>
      <c r="K9" s="3"/>
      <c r="L9" s="5"/>
      <c r="M9" s="3"/>
      <c r="N9" s="3">
        <v>8</v>
      </c>
    </row>
    <row r="10" spans="1:14" x14ac:dyDescent="0.2">
      <c r="A10" s="1" t="s">
        <v>46</v>
      </c>
      <c r="B10" s="1">
        <v>9</v>
      </c>
      <c r="C10" s="7">
        <v>17</v>
      </c>
      <c r="D10" s="1">
        <v>10078160257</v>
      </c>
      <c r="E10" s="3" t="s">
        <v>136</v>
      </c>
      <c r="F10" s="3" t="s">
        <v>127</v>
      </c>
      <c r="G10" s="3" t="s">
        <v>104</v>
      </c>
      <c r="H10" s="3" t="s">
        <v>119</v>
      </c>
      <c r="I10" s="3" t="s">
        <v>11</v>
      </c>
      <c r="J10" s="3"/>
      <c r="K10" s="3"/>
      <c r="L10" s="5"/>
      <c r="M10" s="3"/>
      <c r="N10" s="4">
        <v>9</v>
      </c>
    </row>
    <row r="11" spans="1:14" x14ac:dyDescent="0.2">
      <c r="A11" s="1" t="s">
        <v>46</v>
      </c>
      <c r="B11" s="1">
        <v>10</v>
      </c>
      <c r="C11" s="7">
        <v>20</v>
      </c>
      <c r="D11" s="1">
        <v>10157761588</v>
      </c>
      <c r="E11" s="3" t="s">
        <v>137</v>
      </c>
      <c r="F11" s="3" t="s">
        <v>117</v>
      </c>
      <c r="G11" s="3" t="s">
        <v>12</v>
      </c>
      <c r="H11" s="3" t="s">
        <v>138</v>
      </c>
      <c r="I11" s="3" t="s">
        <v>11</v>
      </c>
      <c r="J11" s="3"/>
      <c r="K11" s="3"/>
      <c r="L11" s="5"/>
      <c r="M11" s="3"/>
      <c r="N11" s="3">
        <v>10</v>
      </c>
    </row>
    <row r="12" spans="1:14" x14ac:dyDescent="0.2">
      <c r="A12" s="1" t="s">
        <v>46</v>
      </c>
      <c r="B12" s="1">
        <v>11</v>
      </c>
      <c r="C12" s="7">
        <v>9</v>
      </c>
      <c r="D12" s="1">
        <v>10091868680</v>
      </c>
      <c r="E12" s="3" t="s">
        <v>139</v>
      </c>
      <c r="F12" s="3" t="s">
        <v>140</v>
      </c>
      <c r="G12" s="3" t="s">
        <v>104</v>
      </c>
      <c r="H12" s="3" t="s">
        <v>118</v>
      </c>
      <c r="I12" s="3" t="s">
        <v>11</v>
      </c>
      <c r="J12" s="3"/>
      <c r="K12" s="3"/>
      <c r="L12" s="5"/>
      <c r="M12" s="3"/>
      <c r="N12" s="4">
        <v>11</v>
      </c>
    </row>
    <row r="13" spans="1:14" x14ac:dyDescent="0.2">
      <c r="A13" s="1" t="s">
        <v>46</v>
      </c>
      <c r="B13" s="1">
        <v>12</v>
      </c>
      <c r="C13" s="7">
        <v>28</v>
      </c>
      <c r="D13" s="1">
        <v>10109919269</v>
      </c>
      <c r="E13" s="3" t="s">
        <v>141</v>
      </c>
      <c r="F13" s="3" t="s">
        <v>106</v>
      </c>
      <c r="G13" s="3" t="s">
        <v>12</v>
      </c>
      <c r="H13" s="3" t="s">
        <v>112</v>
      </c>
      <c r="I13" s="3" t="s">
        <v>11</v>
      </c>
      <c r="J13" s="3"/>
      <c r="K13" s="3"/>
      <c r="L13" s="5"/>
      <c r="M13" s="3"/>
      <c r="N13" s="3">
        <v>12</v>
      </c>
    </row>
    <row r="14" spans="1:14" x14ac:dyDescent="0.2">
      <c r="A14" s="1" t="s">
        <v>46</v>
      </c>
      <c r="B14" s="1">
        <v>13</v>
      </c>
      <c r="C14" s="7">
        <v>5</v>
      </c>
      <c r="D14" s="1">
        <v>10105943380</v>
      </c>
      <c r="E14" s="3" t="s">
        <v>142</v>
      </c>
      <c r="F14" s="3" t="s">
        <v>143</v>
      </c>
      <c r="G14" s="3" t="s">
        <v>101</v>
      </c>
      <c r="H14" s="3" t="s">
        <v>123</v>
      </c>
      <c r="I14" s="3" t="s">
        <v>11</v>
      </c>
      <c r="J14" s="3"/>
      <c r="K14" s="3"/>
      <c r="L14" s="5"/>
      <c r="M14" s="3"/>
      <c r="N14" s="4">
        <v>13</v>
      </c>
    </row>
    <row r="15" spans="1:14" x14ac:dyDescent="0.2">
      <c r="A15" s="1" t="s">
        <v>46</v>
      </c>
      <c r="B15" s="1">
        <v>14</v>
      </c>
      <c r="C15" s="7">
        <v>11</v>
      </c>
      <c r="D15" s="1">
        <v>10079770053</v>
      </c>
      <c r="E15" s="3" t="s">
        <v>144</v>
      </c>
      <c r="F15" s="3" t="s">
        <v>145</v>
      </c>
      <c r="G15" s="3" t="s">
        <v>104</v>
      </c>
      <c r="H15" s="3" t="s">
        <v>113</v>
      </c>
      <c r="I15" s="3" t="s">
        <v>11</v>
      </c>
      <c r="J15" s="3"/>
      <c r="K15" s="3"/>
      <c r="L15" s="5"/>
      <c r="M15" s="3"/>
      <c r="N15" s="3">
        <v>14</v>
      </c>
    </row>
    <row r="16" spans="1:14" x14ac:dyDescent="0.2">
      <c r="A16" s="1" t="s">
        <v>46</v>
      </c>
      <c r="B16" s="1">
        <v>15</v>
      </c>
      <c r="C16" s="7">
        <v>3</v>
      </c>
      <c r="D16" s="2">
        <v>10153674656</v>
      </c>
      <c r="E16" s="3" t="s">
        <v>146</v>
      </c>
      <c r="F16" s="3" t="s">
        <v>147</v>
      </c>
      <c r="G16" s="3" t="s">
        <v>101</v>
      </c>
      <c r="H16" s="3" t="s">
        <v>123</v>
      </c>
      <c r="I16" s="3" t="s">
        <v>11</v>
      </c>
      <c r="J16" s="3"/>
      <c r="K16" s="3"/>
      <c r="L16" s="5"/>
      <c r="M16" s="3"/>
      <c r="N16" s="4">
        <v>15</v>
      </c>
    </row>
    <row r="17" spans="1:14" x14ac:dyDescent="0.2">
      <c r="A17" s="1" t="s">
        <v>46</v>
      </c>
      <c r="B17" s="1">
        <v>16</v>
      </c>
      <c r="C17" s="7">
        <v>4</v>
      </c>
      <c r="D17" s="2">
        <v>10153484090</v>
      </c>
      <c r="E17" s="3" t="s">
        <v>148</v>
      </c>
      <c r="F17" s="3" t="s">
        <v>149</v>
      </c>
      <c r="G17" s="3" t="s">
        <v>101</v>
      </c>
      <c r="H17" s="3" t="s">
        <v>123</v>
      </c>
      <c r="I17" s="3" t="s">
        <v>11</v>
      </c>
      <c r="J17" s="3"/>
      <c r="K17" s="3"/>
      <c r="L17" s="5"/>
      <c r="M17" s="3"/>
      <c r="N17" s="3">
        <v>16</v>
      </c>
    </row>
    <row r="18" spans="1:14" x14ac:dyDescent="0.2">
      <c r="A18" s="1" t="s">
        <v>46</v>
      </c>
      <c r="B18" s="1">
        <v>17</v>
      </c>
      <c r="C18" s="7">
        <v>29</v>
      </c>
      <c r="D18" s="2">
        <v>10106812340</v>
      </c>
      <c r="E18" s="3" t="s">
        <v>150</v>
      </c>
      <c r="F18" s="3" t="s">
        <v>105</v>
      </c>
      <c r="G18" s="3" t="s">
        <v>12</v>
      </c>
      <c r="H18" s="3" t="s">
        <v>131</v>
      </c>
      <c r="I18" s="3" t="s">
        <v>11</v>
      </c>
      <c r="J18" s="3"/>
      <c r="K18" s="3"/>
      <c r="L18" s="5"/>
      <c r="M18" s="3"/>
      <c r="N18" s="4">
        <v>17</v>
      </c>
    </row>
    <row r="19" spans="1:14" x14ac:dyDescent="0.2">
      <c r="A19" s="1" t="s">
        <v>46</v>
      </c>
      <c r="B19" s="1">
        <v>18</v>
      </c>
      <c r="C19" s="7">
        <v>12</v>
      </c>
      <c r="D19" s="2">
        <v>10091617692</v>
      </c>
      <c r="E19" s="3" t="s">
        <v>151</v>
      </c>
      <c r="F19" s="3" t="s">
        <v>152</v>
      </c>
      <c r="G19" s="3" t="s">
        <v>101</v>
      </c>
      <c r="H19" s="3"/>
      <c r="I19" s="3" t="s">
        <v>11</v>
      </c>
      <c r="J19" s="3"/>
      <c r="K19" s="3"/>
      <c r="L19" s="5"/>
      <c r="M19" s="3"/>
      <c r="N19" s="3">
        <v>18</v>
      </c>
    </row>
    <row r="20" spans="1:14" x14ac:dyDescent="0.2">
      <c r="A20" s="1" t="s">
        <v>46</v>
      </c>
      <c r="B20" s="1">
        <v>19</v>
      </c>
      <c r="C20" s="7">
        <v>10</v>
      </c>
      <c r="D20" s="2">
        <v>10107354934</v>
      </c>
      <c r="E20" s="3" t="s">
        <v>153</v>
      </c>
      <c r="F20" s="3" t="s">
        <v>111</v>
      </c>
      <c r="G20" s="3" t="s">
        <v>104</v>
      </c>
      <c r="H20" s="3" t="s">
        <v>118</v>
      </c>
      <c r="I20" s="3" t="s">
        <v>11</v>
      </c>
      <c r="J20" s="3"/>
      <c r="K20" s="3"/>
      <c r="L20" s="5"/>
      <c r="M20" s="3"/>
      <c r="N20" s="4">
        <v>19</v>
      </c>
    </row>
    <row r="21" spans="1:14" x14ac:dyDescent="0.2">
      <c r="A21" s="1" t="s">
        <v>46</v>
      </c>
      <c r="B21" s="1">
        <v>20</v>
      </c>
      <c r="C21" s="7">
        <v>8</v>
      </c>
      <c r="D21" s="2">
        <v>10142290391</v>
      </c>
      <c r="E21" s="3" t="s">
        <v>109</v>
      </c>
      <c r="F21" s="3" t="s">
        <v>103</v>
      </c>
      <c r="G21" s="3" t="s">
        <v>12</v>
      </c>
      <c r="H21" s="3" t="s">
        <v>100</v>
      </c>
      <c r="I21" s="3" t="s">
        <v>11</v>
      </c>
      <c r="J21" s="3"/>
      <c r="K21" s="3"/>
      <c r="L21" s="5"/>
      <c r="M21" s="3"/>
      <c r="N21" s="3">
        <v>20</v>
      </c>
    </row>
    <row r="22" spans="1:14" x14ac:dyDescent="0.2">
      <c r="A22" s="1" t="s">
        <v>46</v>
      </c>
      <c r="B22" s="1">
        <v>21</v>
      </c>
      <c r="C22" s="7">
        <v>26</v>
      </c>
      <c r="D22" s="2">
        <v>10140521557</v>
      </c>
      <c r="E22" s="3" t="s">
        <v>154</v>
      </c>
      <c r="F22" s="3" t="s">
        <v>97</v>
      </c>
      <c r="G22" s="3" t="s">
        <v>12</v>
      </c>
      <c r="H22" s="3" t="s">
        <v>96</v>
      </c>
      <c r="I22" s="3" t="s">
        <v>11</v>
      </c>
      <c r="J22" s="3"/>
      <c r="K22" s="3"/>
      <c r="L22" s="5"/>
      <c r="M22" s="3"/>
      <c r="N22" s="4">
        <v>21</v>
      </c>
    </row>
    <row r="23" spans="1:14" x14ac:dyDescent="0.2">
      <c r="A23" s="1" t="s">
        <v>46</v>
      </c>
      <c r="B23" s="1">
        <v>22</v>
      </c>
      <c r="C23" s="7">
        <v>1</v>
      </c>
      <c r="D23" s="2">
        <v>10113859287</v>
      </c>
      <c r="E23" s="3" t="s">
        <v>155</v>
      </c>
      <c r="F23" s="3" t="s">
        <v>156</v>
      </c>
      <c r="G23" s="3" t="s">
        <v>12</v>
      </c>
      <c r="H23" s="3" t="s">
        <v>116</v>
      </c>
      <c r="I23" s="3" t="s">
        <v>11</v>
      </c>
      <c r="J23" s="3"/>
      <c r="K23" s="3"/>
      <c r="L23" s="5"/>
      <c r="M23" s="3"/>
      <c r="N23" s="3">
        <v>22</v>
      </c>
    </row>
    <row r="24" spans="1:14" x14ac:dyDescent="0.2">
      <c r="A24" s="1" t="s">
        <v>46</v>
      </c>
      <c r="B24" s="1">
        <v>23</v>
      </c>
      <c r="C24" s="7">
        <v>16</v>
      </c>
      <c r="D24" s="2">
        <v>10126080277</v>
      </c>
      <c r="E24" s="3" t="s">
        <v>157</v>
      </c>
      <c r="F24" s="3" t="s">
        <v>98</v>
      </c>
      <c r="G24" s="3" t="s">
        <v>12</v>
      </c>
      <c r="H24" s="3" t="s">
        <v>122</v>
      </c>
      <c r="I24" s="3" t="s">
        <v>11</v>
      </c>
      <c r="J24" s="3"/>
      <c r="K24" s="3"/>
      <c r="L24" s="5"/>
      <c r="M24" s="3"/>
      <c r="N24" s="4">
        <v>23</v>
      </c>
    </row>
    <row r="25" spans="1:14" x14ac:dyDescent="0.2">
      <c r="A25" s="1" t="s">
        <v>50</v>
      </c>
      <c r="B25" s="1">
        <v>1</v>
      </c>
      <c r="C25" s="7">
        <v>16</v>
      </c>
      <c r="D25" s="2">
        <v>10089250185</v>
      </c>
      <c r="E25" s="3" t="s">
        <v>158</v>
      </c>
      <c r="F25" s="3" t="s">
        <v>159</v>
      </c>
      <c r="G25" s="3" t="s">
        <v>12</v>
      </c>
      <c r="H25" s="3" t="s">
        <v>116</v>
      </c>
      <c r="I25" s="3" t="s">
        <v>11</v>
      </c>
      <c r="J25" s="3"/>
      <c r="K25" s="3"/>
      <c r="L25" s="5"/>
      <c r="M25" s="3"/>
      <c r="N25" s="4">
        <v>1</v>
      </c>
    </row>
    <row r="26" spans="1:14" x14ac:dyDescent="0.2">
      <c r="A26" s="1" t="s">
        <v>50</v>
      </c>
      <c r="B26" s="1">
        <v>2</v>
      </c>
      <c r="C26" s="7">
        <v>5</v>
      </c>
      <c r="D26" s="1">
        <v>10095668959</v>
      </c>
      <c r="E26" s="3" t="s">
        <v>160</v>
      </c>
      <c r="F26" s="3" t="s">
        <v>161</v>
      </c>
      <c r="G26" s="3" t="s">
        <v>12</v>
      </c>
      <c r="H26" s="3" t="s">
        <v>100</v>
      </c>
      <c r="I26" s="3" t="s">
        <v>11</v>
      </c>
      <c r="J26" s="3"/>
      <c r="K26" s="3"/>
      <c r="L26" s="5"/>
      <c r="M26" s="3"/>
      <c r="N26" s="3">
        <v>2</v>
      </c>
    </row>
    <row r="27" spans="1:14" x14ac:dyDescent="0.2">
      <c r="A27" s="1" t="s">
        <v>50</v>
      </c>
      <c r="B27" s="1">
        <v>3</v>
      </c>
      <c r="C27" s="7">
        <v>1</v>
      </c>
      <c r="D27" s="1">
        <v>10077416791</v>
      </c>
      <c r="E27" s="3" t="s">
        <v>162</v>
      </c>
      <c r="F27" s="3" t="s">
        <v>163</v>
      </c>
      <c r="G27" s="3" t="s">
        <v>104</v>
      </c>
      <c r="H27" s="3" t="s">
        <v>164</v>
      </c>
      <c r="I27" s="3" t="s">
        <v>11</v>
      </c>
      <c r="J27" s="3"/>
      <c r="K27" s="3"/>
      <c r="L27" s="5"/>
      <c r="M27" s="3"/>
      <c r="N27" s="4">
        <v>3</v>
      </c>
    </row>
    <row r="28" spans="1:14" x14ac:dyDescent="0.2">
      <c r="A28" s="1" t="s">
        <v>50</v>
      </c>
      <c r="B28" s="1">
        <v>4</v>
      </c>
      <c r="C28" s="7">
        <v>26</v>
      </c>
      <c r="D28" s="1">
        <v>10128197204</v>
      </c>
      <c r="E28" s="3" t="s">
        <v>165</v>
      </c>
      <c r="F28" s="3" t="s">
        <v>117</v>
      </c>
      <c r="G28" s="3" t="s">
        <v>12</v>
      </c>
      <c r="H28" s="3" t="s">
        <v>96</v>
      </c>
      <c r="I28" s="3" t="s">
        <v>11</v>
      </c>
      <c r="J28" s="3"/>
      <c r="K28" s="3"/>
      <c r="L28" s="5"/>
      <c r="M28" s="3"/>
      <c r="N28" s="3">
        <v>4</v>
      </c>
    </row>
    <row r="29" spans="1:14" x14ac:dyDescent="0.2">
      <c r="A29" s="1" t="s">
        <v>50</v>
      </c>
      <c r="B29" s="1">
        <v>5</v>
      </c>
      <c r="C29" s="7">
        <v>7</v>
      </c>
      <c r="D29" s="1">
        <v>10076591786</v>
      </c>
      <c r="E29" s="3" t="s">
        <v>166</v>
      </c>
      <c r="F29" s="3" t="s">
        <v>167</v>
      </c>
      <c r="G29" s="3" t="s">
        <v>104</v>
      </c>
      <c r="H29" s="3" t="s">
        <v>118</v>
      </c>
      <c r="I29" s="3" t="s">
        <v>11</v>
      </c>
      <c r="J29" s="3"/>
      <c r="K29" s="3"/>
      <c r="L29" s="5"/>
      <c r="M29" s="3"/>
      <c r="N29" s="4">
        <v>5</v>
      </c>
    </row>
    <row r="30" spans="1:14" x14ac:dyDescent="0.2">
      <c r="A30" s="1" t="s">
        <v>50</v>
      </c>
      <c r="B30" s="1">
        <v>6</v>
      </c>
      <c r="C30" s="7">
        <v>8</v>
      </c>
      <c r="D30" s="1">
        <v>10114282249</v>
      </c>
      <c r="E30" s="3" t="s">
        <v>168</v>
      </c>
      <c r="F30" s="3" t="s">
        <v>110</v>
      </c>
      <c r="G30" s="3" t="s">
        <v>104</v>
      </c>
      <c r="H30" s="3" t="s">
        <v>118</v>
      </c>
      <c r="I30" s="3" t="s">
        <v>11</v>
      </c>
      <c r="J30" s="3"/>
      <c r="K30" s="3"/>
      <c r="L30" s="5"/>
      <c r="M30" s="3"/>
      <c r="N30" s="3">
        <v>6</v>
      </c>
    </row>
    <row r="31" spans="1:14" x14ac:dyDescent="0.2">
      <c r="A31" s="1" t="s">
        <v>50</v>
      </c>
      <c r="B31" s="1">
        <v>7</v>
      </c>
      <c r="C31" s="7">
        <v>23</v>
      </c>
      <c r="D31" s="1">
        <v>10081178371</v>
      </c>
      <c r="E31" s="3" t="s">
        <v>169</v>
      </c>
      <c r="F31" s="3" t="s">
        <v>170</v>
      </c>
      <c r="G31" s="3" t="s">
        <v>104</v>
      </c>
      <c r="H31" s="3" t="s">
        <v>119</v>
      </c>
      <c r="I31" s="3" t="s">
        <v>11</v>
      </c>
      <c r="J31" s="3"/>
      <c r="K31" s="3"/>
      <c r="L31" s="5"/>
      <c r="M31" s="3"/>
      <c r="N31" s="4">
        <v>7</v>
      </c>
    </row>
    <row r="32" spans="1:14" x14ac:dyDescent="0.2">
      <c r="A32" s="1" t="s">
        <v>50</v>
      </c>
      <c r="B32" s="1">
        <v>8</v>
      </c>
      <c r="C32" s="7">
        <v>39</v>
      </c>
      <c r="D32" s="1">
        <v>10149856896</v>
      </c>
      <c r="E32" s="3" t="s">
        <v>171</v>
      </c>
      <c r="F32" s="3" t="s">
        <v>172</v>
      </c>
      <c r="G32" s="3" t="s">
        <v>173</v>
      </c>
      <c r="H32" s="3"/>
      <c r="I32" s="3" t="s">
        <v>11</v>
      </c>
      <c r="J32" s="3"/>
      <c r="K32" s="3"/>
      <c r="L32" s="5"/>
      <c r="M32" s="3"/>
      <c r="N32" s="3">
        <v>8</v>
      </c>
    </row>
    <row r="33" spans="1:14" x14ac:dyDescent="0.2">
      <c r="A33" s="1" t="s">
        <v>50</v>
      </c>
      <c r="B33" s="1">
        <v>9</v>
      </c>
      <c r="C33" s="7">
        <v>14</v>
      </c>
      <c r="D33" s="1">
        <v>10092930125</v>
      </c>
      <c r="E33" s="3" t="s">
        <v>174</v>
      </c>
      <c r="F33" s="3" t="s">
        <v>175</v>
      </c>
      <c r="G33" s="3" t="s">
        <v>12</v>
      </c>
      <c r="H33" s="3" t="s">
        <v>116</v>
      </c>
      <c r="I33" s="3" t="s">
        <v>11</v>
      </c>
      <c r="J33" s="3"/>
      <c r="K33" s="3"/>
      <c r="L33" s="5"/>
      <c r="M33" s="3"/>
      <c r="N33" s="4">
        <v>9</v>
      </c>
    </row>
    <row r="34" spans="1:14" x14ac:dyDescent="0.2">
      <c r="A34" s="1" t="s">
        <v>50</v>
      </c>
      <c r="B34" s="1">
        <v>10</v>
      </c>
      <c r="C34" s="7">
        <v>13</v>
      </c>
      <c r="D34" s="1">
        <v>10093341161</v>
      </c>
      <c r="E34" s="3" t="s">
        <v>176</v>
      </c>
      <c r="F34" s="3" t="s">
        <v>177</v>
      </c>
      <c r="G34" s="3" t="s">
        <v>12</v>
      </c>
      <c r="H34" s="3" t="s">
        <v>116</v>
      </c>
      <c r="I34" s="3" t="s">
        <v>11</v>
      </c>
      <c r="J34" s="3"/>
      <c r="K34" s="3"/>
      <c r="L34" s="5"/>
      <c r="M34" s="3"/>
      <c r="N34" s="3">
        <v>10</v>
      </c>
    </row>
    <row r="35" spans="1:14" x14ac:dyDescent="0.2">
      <c r="A35" s="1" t="s">
        <v>50</v>
      </c>
      <c r="B35" s="1">
        <v>11</v>
      </c>
      <c r="C35" s="7">
        <v>32</v>
      </c>
      <c r="D35" s="1">
        <v>10106248831</v>
      </c>
      <c r="E35" s="3" t="s">
        <v>178</v>
      </c>
      <c r="F35" s="3" t="s">
        <v>179</v>
      </c>
      <c r="G35" s="3" t="s">
        <v>104</v>
      </c>
      <c r="H35" s="3" t="s">
        <v>180</v>
      </c>
      <c r="I35" s="3" t="s">
        <v>11</v>
      </c>
      <c r="J35" s="3"/>
      <c r="K35" s="3"/>
      <c r="L35" s="5"/>
      <c r="M35" s="3"/>
      <c r="N35" s="4">
        <v>11</v>
      </c>
    </row>
    <row r="36" spans="1:14" x14ac:dyDescent="0.2">
      <c r="A36" s="1" t="s">
        <v>50</v>
      </c>
      <c r="B36" s="1">
        <v>12</v>
      </c>
      <c r="C36" s="7">
        <v>18</v>
      </c>
      <c r="D36" s="1">
        <v>10127651677</v>
      </c>
      <c r="E36" s="3" t="s">
        <v>181</v>
      </c>
      <c r="F36" s="3" t="s">
        <v>102</v>
      </c>
      <c r="G36" s="3" t="s">
        <v>12</v>
      </c>
      <c r="H36" s="3" t="s">
        <v>116</v>
      </c>
      <c r="I36" s="3" t="s">
        <v>11</v>
      </c>
      <c r="J36" s="3"/>
      <c r="K36" s="3"/>
      <c r="L36" s="5"/>
      <c r="M36" s="3"/>
      <c r="N36" s="3">
        <v>12</v>
      </c>
    </row>
    <row r="37" spans="1:14" x14ac:dyDescent="0.2">
      <c r="A37" s="1" t="s">
        <v>50</v>
      </c>
      <c r="B37" s="1">
        <v>13</v>
      </c>
      <c r="C37" s="7">
        <v>15</v>
      </c>
      <c r="D37" s="1">
        <v>10089251195</v>
      </c>
      <c r="E37" s="3" t="s">
        <v>182</v>
      </c>
      <c r="F37" s="3" t="s">
        <v>183</v>
      </c>
      <c r="G37" s="3" t="s">
        <v>12</v>
      </c>
      <c r="H37" s="3" t="s">
        <v>116</v>
      </c>
      <c r="I37" s="3" t="s">
        <v>11</v>
      </c>
      <c r="J37" s="3"/>
      <c r="K37" s="3"/>
      <c r="L37" s="5"/>
      <c r="M37" s="3"/>
      <c r="N37" s="4">
        <v>13</v>
      </c>
    </row>
    <row r="38" spans="1:14" x14ac:dyDescent="0.2">
      <c r="A38" s="1" t="s">
        <v>50</v>
      </c>
      <c r="B38" s="1">
        <v>14</v>
      </c>
      <c r="C38" s="7">
        <v>35</v>
      </c>
      <c r="D38" s="1">
        <v>10149220942</v>
      </c>
      <c r="E38" s="3" t="s">
        <v>184</v>
      </c>
      <c r="F38" s="3" t="s">
        <v>185</v>
      </c>
      <c r="G38" s="3" t="s">
        <v>186</v>
      </c>
      <c r="H38" s="3" t="s">
        <v>187</v>
      </c>
      <c r="I38" s="3" t="s">
        <v>11</v>
      </c>
      <c r="J38" s="3"/>
      <c r="K38" s="3"/>
      <c r="L38" s="5"/>
      <c r="M38" s="3"/>
      <c r="N38" s="3">
        <v>14</v>
      </c>
    </row>
    <row r="39" spans="1:14" x14ac:dyDescent="0.2">
      <c r="A39" s="1" t="s">
        <v>50</v>
      </c>
      <c r="B39" s="1">
        <v>15</v>
      </c>
      <c r="C39" s="7">
        <v>36</v>
      </c>
      <c r="D39" s="2">
        <v>10149220841</v>
      </c>
      <c r="E39" s="3" t="s">
        <v>184</v>
      </c>
      <c r="F39" s="3" t="s">
        <v>188</v>
      </c>
      <c r="G39" s="3" t="s">
        <v>186</v>
      </c>
      <c r="H39" s="3" t="s">
        <v>187</v>
      </c>
      <c r="I39" s="3" t="s">
        <v>11</v>
      </c>
      <c r="J39" s="3"/>
      <c r="K39" s="3"/>
      <c r="L39" s="5"/>
      <c r="M39" s="3"/>
      <c r="N39" s="4">
        <v>15</v>
      </c>
    </row>
    <row r="40" spans="1:14" x14ac:dyDescent="0.2">
      <c r="A40" s="1" t="s">
        <v>50</v>
      </c>
      <c r="B40" s="1">
        <v>16</v>
      </c>
      <c r="C40" s="7">
        <v>27</v>
      </c>
      <c r="D40" s="2">
        <v>10113786640</v>
      </c>
      <c r="E40" s="3" t="s">
        <v>189</v>
      </c>
      <c r="F40" s="3" t="s">
        <v>190</v>
      </c>
      <c r="G40" s="3" t="s">
        <v>99</v>
      </c>
      <c r="H40" s="3" t="s">
        <v>191</v>
      </c>
      <c r="I40" s="3" t="s">
        <v>11</v>
      </c>
      <c r="J40" s="3"/>
      <c r="K40" s="3"/>
      <c r="L40" s="5"/>
      <c r="M40" s="3"/>
      <c r="N40" s="3">
        <v>16</v>
      </c>
    </row>
    <row r="41" spans="1:14" x14ac:dyDescent="0.2">
      <c r="A41" s="1" t="s">
        <v>50</v>
      </c>
      <c r="B41" s="1">
        <v>17</v>
      </c>
      <c r="C41" s="7">
        <v>10</v>
      </c>
      <c r="D41" s="2">
        <v>10127427668</v>
      </c>
      <c r="E41" s="3" t="s">
        <v>192</v>
      </c>
      <c r="F41" s="3" t="s">
        <v>193</v>
      </c>
      <c r="G41" s="3" t="s">
        <v>104</v>
      </c>
      <c r="H41" s="3" t="s">
        <v>113</v>
      </c>
      <c r="I41" s="3" t="s">
        <v>11</v>
      </c>
      <c r="J41" s="3"/>
      <c r="K41" s="3"/>
      <c r="L41" s="5"/>
      <c r="M41" s="3"/>
      <c r="N41" s="4">
        <v>17</v>
      </c>
    </row>
    <row r="42" spans="1:14" x14ac:dyDescent="0.2">
      <c r="A42" s="1" t="s">
        <v>50</v>
      </c>
      <c r="B42" s="1">
        <v>18</v>
      </c>
      <c r="C42" s="7">
        <v>19</v>
      </c>
      <c r="D42" s="2">
        <v>10082403302</v>
      </c>
      <c r="E42" s="3" t="s">
        <v>194</v>
      </c>
      <c r="F42" s="3" t="s">
        <v>195</v>
      </c>
      <c r="G42" s="3" t="s">
        <v>104</v>
      </c>
      <c r="H42" s="3" t="s">
        <v>196</v>
      </c>
      <c r="I42" s="3" t="s">
        <v>11</v>
      </c>
      <c r="J42" s="3"/>
      <c r="K42" s="3"/>
      <c r="L42" s="5"/>
      <c r="M42" s="3"/>
      <c r="N42" s="3">
        <v>18</v>
      </c>
    </row>
    <row r="43" spans="1:14" x14ac:dyDescent="0.2">
      <c r="A43" s="1" t="s">
        <v>50</v>
      </c>
      <c r="B43" s="1">
        <v>19</v>
      </c>
      <c r="C43" s="7">
        <v>30</v>
      </c>
      <c r="D43" s="2">
        <v>10113147854</v>
      </c>
      <c r="E43" s="3" t="s">
        <v>197</v>
      </c>
      <c r="F43" s="3" t="s">
        <v>198</v>
      </c>
      <c r="G43" s="3" t="s">
        <v>99</v>
      </c>
      <c r="H43" s="3" t="s">
        <v>191</v>
      </c>
      <c r="I43" s="3" t="s">
        <v>11</v>
      </c>
      <c r="J43" s="3"/>
      <c r="K43" s="3"/>
      <c r="L43" s="5"/>
      <c r="M43" s="3"/>
      <c r="N43" s="4">
        <v>19</v>
      </c>
    </row>
    <row r="44" spans="1:14" x14ac:dyDescent="0.2">
      <c r="A44" s="1" t="s">
        <v>50</v>
      </c>
      <c r="B44" s="1">
        <v>20</v>
      </c>
      <c r="C44" s="7">
        <v>17</v>
      </c>
      <c r="D44" s="2">
        <v>10129711515</v>
      </c>
      <c r="E44" s="3" t="s">
        <v>199</v>
      </c>
      <c r="F44" s="3" t="s">
        <v>200</v>
      </c>
      <c r="G44" s="3" t="s">
        <v>12</v>
      </c>
      <c r="H44" s="3" t="s">
        <v>116</v>
      </c>
      <c r="I44" s="3" t="s">
        <v>11</v>
      </c>
      <c r="J44" s="3"/>
      <c r="K44" s="3"/>
      <c r="L44" s="5"/>
      <c r="M44" s="3"/>
      <c r="N44" s="3">
        <v>20</v>
      </c>
    </row>
    <row r="45" spans="1:14" x14ac:dyDescent="0.2">
      <c r="A45" s="1" t="s">
        <v>50</v>
      </c>
      <c r="B45" s="1">
        <v>21</v>
      </c>
      <c r="C45" s="7">
        <v>11</v>
      </c>
      <c r="D45" s="2">
        <v>10144726610</v>
      </c>
      <c r="E45" s="3" t="s">
        <v>201</v>
      </c>
      <c r="F45" s="3" t="s">
        <v>202</v>
      </c>
      <c r="G45" s="3" t="s">
        <v>104</v>
      </c>
      <c r="H45" s="3" t="s">
        <v>113</v>
      </c>
      <c r="I45" s="3" t="s">
        <v>11</v>
      </c>
      <c r="J45" s="3"/>
      <c r="K45" s="3"/>
      <c r="L45" s="5"/>
      <c r="M45" s="3"/>
      <c r="N45" s="4">
        <v>21</v>
      </c>
    </row>
    <row r="46" spans="1:14" x14ac:dyDescent="0.2">
      <c r="A46" s="1" t="s">
        <v>50</v>
      </c>
      <c r="B46" s="1">
        <v>22</v>
      </c>
      <c r="C46" s="7">
        <v>3</v>
      </c>
      <c r="D46" s="2">
        <v>10104974996</v>
      </c>
      <c r="E46" s="3" t="s">
        <v>120</v>
      </c>
      <c r="F46" s="3" t="s">
        <v>203</v>
      </c>
      <c r="G46" s="3" t="s">
        <v>12</v>
      </c>
      <c r="H46" s="3" t="s">
        <v>100</v>
      </c>
      <c r="I46" s="3" t="s">
        <v>11</v>
      </c>
      <c r="J46" s="3"/>
      <c r="K46" s="3"/>
      <c r="L46" s="5"/>
      <c r="M46" s="3"/>
      <c r="N46" s="3">
        <v>22</v>
      </c>
    </row>
    <row r="47" spans="1:14" x14ac:dyDescent="0.2">
      <c r="A47" s="1" t="s">
        <v>50</v>
      </c>
      <c r="B47" s="1">
        <v>23</v>
      </c>
      <c r="C47" s="7">
        <v>28</v>
      </c>
      <c r="D47" s="2">
        <v>10106047959</v>
      </c>
      <c r="E47" s="3" t="s">
        <v>204</v>
      </c>
      <c r="F47" s="3" t="s">
        <v>205</v>
      </c>
      <c r="G47" s="3" t="s">
        <v>99</v>
      </c>
      <c r="H47" s="3" t="s">
        <v>191</v>
      </c>
      <c r="I47" s="3" t="s">
        <v>11</v>
      </c>
      <c r="J47" s="3"/>
      <c r="K47" s="3"/>
      <c r="L47" s="5"/>
      <c r="M47" s="3"/>
      <c r="N47" s="4">
        <v>23</v>
      </c>
    </row>
    <row r="48" spans="1:14" x14ac:dyDescent="0.2">
      <c r="A48" s="1" t="s">
        <v>50</v>
      </c>
      <c r="B48" s="1">
        <v>24</v>
      </c>
      <c r="C48" s="7">
        <v>29</v>
      </c>
      <c r="D48" s="2">
        <v>10105673194</v>
      </c>
      <c r="E48" s="3" t="s">
        <v>206</v>
      </c>
      <c r="F48" s="3" t="s">
        <v>207</v>
      </c>
      <c r="G48" s="3" t="s">
        <v>99</v>
      </c>
      <c r="H48" s="3" t="s">
        <v>191</v>
      </c>
      <c r="I48" s="3" t="s">
        <v>11</v>
      </c>
      <c r="J48" s="3"/>
      <c r="K48" s="3"/>
      <c r="L48" s="5"/>
      <c r="M48" s="3"/>
      <c r="N48" s="3">
        <v>24</v>
      </c>
    </row>
    <row r="49" spans="1:14" x14ac:dyDescent="0.2">
      <c r="A49" s="1" t="s">
        <v>50</v>
      </c>
      <c r="B49" s="1">
        <v>25</v>
      </c>
      <c r="C49" s="7">
        <v>6</v>
      </c>
      <c r="D49" s="2">
        <v>10150560249</v>
      </c>
      <c r="E49" s="3" t="s">
        <v>208</v>
      </c>
      <c r="F49" s="3" t="s">
        <v>209</v>
      </c>
      <c r="G49" s="3" t="s">
        <v>12</v>
      </c>
      <c r="H49" s="3" t="s">
        <v>100</v>
      </c>
      <c r="I49" s="3" t="s">
        <v>11</v>
      </c>
      <c r="J49" s="3"/>
      <c r="K49" s="3"/>
      <c r="L49" s="5"/>
      <c r="M49" s="3"/>
      <c r="N49" s="4">
        <v>25</v>
      </c>
    </row>
    <row r="50" spans="1:14" x14ac:dyDescent="0.2">
      <c r="A50" s="1" t="s">
        <v>50</v>
      </c>
      <c r="B50" s="1">
        <v>26</v>
      </c>
      <c r="C50" s="7">
        <v>33</v>
      </c>
      <c r="D50" s="2">
        <v>10090327087</v>
      </c>
      <c r="E50" s="3" t="s">
        <v>210</v>
      </c>
      <c r="F50" s="3" t="s">
        <v>105</v>
      </c>
      <c r="G50" s="3" t="s">
        <v>104</v>
      </c>
      <c r="H50" s="3" t="s">
        <v>180</v>
      </c>
      <c r="I50" s="3" t="s">
        <v>11</v>
      </c>
      <c r="J50" s="3"/>
      <c r="K50" s="3"/>
      <c r="L50" s="5"/>
      <c r="M50" s="3"/>
      <c r="N50" s="3">
        <v>26</v>
      </c>
    </row>
    <row r="51" spans="1:14" x14ac:dyDescent="0.2">
      <c r="A51" s="1" t="s">
        <v>50</v>
      </c>
      <c r="B51" s="1">
        <v>27</v>
      </c>
      <c r="C51" s="7">
        <v>2</v>
      </c>
      <c r="D51" s="2">
        <v>10106348356</v>
      </c>
      <c r="E51" s="3" t="s">
        <v>211</v>
      </c>
      <c r="F51" s="3" t="s">
        <v>212</v>
      </c>
      <c r="G51" s="3" t="s">
        <v>12</v>
      </c>
      <c r="H51" s="3" t="s">
        <v>121</v>
      </c>
      <c r="I51" s="3" t="s">
        <v>11</v>
      </c>
      <c r="J51" s="3"/>
      <c r="K51" s="3"/>
      <c r="L51" s="5"/>
      <c r="M51" s="3"/>
      <c r="N51" s="4">
        <v>27</v>
      </c>
    </row>
    <row r="52" spans="1:14" x14ac:dyDescent="0.2">
      <c r="A52" s="1" t="s">
        <v>50</v>
      </c>
      <c r="B52" s="1">
        <v>28</v>
      </c>
      <c r="C52" s="7">
        <v>38</v>
      </c>
      <c r="D52" s="2">
        <v>10047387110</v>
      </c>
      <c r="E52" s="3" t="s">
        <v>213</v>
      </c>
      <c r="F52" s="3" t="s">
        <v>102</v>
      </c>
      <c r="G52" s="3" t="s">
        <v>12</v>
      </c>
      <c r="H52" s="3" t="s">
        <v>214</v>
      </c>
      <c r="I52" s="3" t="s">
        <v>11</v>
      </c>
      <c r="J52" s="3"/>
      <c r="K52" s="3"/>
      <c r="L52" s="5"/>
      <c r="M52" s="3"/>
      <c r="N52" s="3">
        <v>28</v>
      </c>
    </row>
    <row r="53" spans="1:14" x14ac:dyDescent="0.2">
      <c r="A53" s="1" t="s">
        <v>50</v>
      </c>
      <c r="B53" s="1">
        <v>29</v>
      </c>
      <c r="C53" s="7">
        <v>21</v>
      </c>
      <c r="D53" s="2">
        <v>10145648110</v>
      </c>
      <c r="E53" s="3" t="s">
        <v>215</v>
      </c>
      <c r="F53" s="3" t="s">
        <v>102</v>
      </c>
      <c r="G53" s="3" t="s">
        <v>216</v>
      </c>
      <c r="H53" s="3" t="s">
        <v>217</v>
      </c>
      <c r="I53" s="3" t="s">
        <v>11</v>
      </c>
      <c r="J53" s="3"/>
      <c r="K53" s="3"/>
      <c r="L53" s="5"/>
      <c r="M53" s="3"/>
      <c r="N53" s="4">
        <v>29</v>
      </c>
    </row>
    <row r="54" spans="1:14" x14ac:dyDescent="0.2">
      <c r="A54" s="1" t="s">
        <v>50</v>
      </c>
      <c r="B54" s="1">
        <v>30</v>
      </c>
      <c r="C54" s="7">
        <v>9</v>
      </c>
      <c r="D54" s="2">
        <v>10114281542</v>
      </c>
      <c r="E54" s="3" t="s">
        <v>218</v>
      </c>
      <c r="F54" s="3" t="s">
        <v>111</v>
      </c>
      <c r="G54" s="3" t="s">
        <v>104</v>
      </c>
      <c r="H54" s="3" t="s">
        <v>118</v>
      </c>
      <c r="I54" s="3" t="s">
        <v>11</v>
      </c>
      <c r="J54" s="3"/>
      <c r="K54" s="3"/>
      <c r="L54" s="5"/>
      <c r="M54" s="3"/>
      <c r="N54" s="3">
        <v>30</v>
      </c>
    </row>
    <row r="55" spans="1:14" x14ac:dyDescent="0.2">
      <c r="A55" s="1" t="s">
        <v>50</v>
      </c>
      <c r="B55" s="1">
        <v>31</v>
      </c>
      <c r="C55" s="7">
        <v>40</v>
      </c>
      <c r="D55" s="2">
        <v>10116954803</v>
      </c>
      <c r="E55" s="3" t="s">
        <v>219</v>
      </c>
      <c r="F55" s="3" t="s">
        <v>220</v>
      </c>
      <c r="G55" s="3" t="s">
        <v>101</v>
      </c>
      <c r="H55" s="3"/>
      <c r="I55" s="3" t="s">
        <v>11</v>
      </c>
      <c r="J55" s="3"/>
      <c r="K55" s="3"/>
      <c r="L55" s="5"/>
      <c r="M55" s="3"/>
      <c r="N55" s="4">
        <v>31</v>
      </c>
    </row>
    <row r="56" spans="1:14" x14ac:dyDescent="0.2">
      <c r="A56" s="1" t="s">
        <v>50</v>
      </c>
      <c r="B56" s="1">
        <v>32</v>
      </c>
      <c r="C56" s="7">
        <v>22</v>
      </c>
      <c r="D56" s="2">
        <v>10112046401</v>
      </c>
      <c r="E56" s="3" t="s">
        <v>221</v>
      </c>
      <c r="F56" s="3" t="s">
        <v>183</v>
      </c>
      <c r="G56" s="3" t="s">
        <v>12</v>
      </c>
      <c r="H56" s="3" t="s">
        <v>122</v>
      </c>
      <c r="I56" s="3" t="s">
        <v>11</v>
      </c>
      <c r="J56" s="3"/>
      <c r="K56" s="3"/>
      <c r="L56" s="5"/>
      <c r="M56" s="3"/>
      <c r="N56" s="3">
        <v>32</v>
      </c>
    </row>
    <row r="57" spans="1:14" x14ac:dyDescent="0.2">
      <c r="A57" s="1" t="s">
        <v>50</v>
      </c>
      <c r="B57" s="1">
        <v>33</v>
      </c>
      <c r="C57" s="7">
        <v>37</v>
      </c>
      <c r="D57" s="2">
        <v>10122277069</v>
      </c>
      <c r="E57" s="3" t="s">
        <v>222</v>
      </c>
      <c r="F57" s="3" t="s">
        <v>110</v>
      </c>
      <c r="G57" s="3" t="s">
        <v>12</v>
      </c>
      <c r="H57" s="3" t="s">
        <v>112</v>
      </c>
      <c r="I57" s="3" t="s">
        <v>11</v>
      </c>
      <c r="J57" s="3"/>
      <c r="K57" s="3"/>
      <c r="L57" s="5"/>
      <c r="M57" s="3"/>
      <c r="N57" s="4">
        <v>33</v>
      </c>
    </row>
    <row r="58" spans="1:14" x14ac:dyDescent="0.2">
      <c r="A58" s="1" t="s">
        <v>50</v>
      </c>
      <c r="B58" s="1">
        <v>34</v>
      </c>
      <c r="C58" s="7">
        <v>31</v>
      </c>
      <c r="D58" s="2">
        <v>10106875792</v>
      </c>
      <c r="E58" s="3" t="s">
        <v>223</v>
      </c>
      <c r="F58" s="3" t="s">
        <v>224</v>
      </c>
      <c r="G58" s="3" t="s">
        <v>99</v>
      </c>
      <c r="H58" s="3" t="s">
        <v>191</v>
      </c>
      <c r="I58" s="3" t="s">
        <v>11</v>
      </c>
      <c r="J58" s="3"/>
      <c r="K58" s="3"/>
      <c r="L58" s="5"/>
      <c r="M58" s="3"/>
      <c r="N58" s="3">
        <v>34</v>
      </c>
    </row>
    <row r="59" spans="1:14" x14ac:dyDescent="0.2">
      <c r="A59" s="1" t="s">
        <v>50</v>
      </c>
      <c r="B59" s="1">
        <v>35</v>
      </c>
      <c r="C59" s="7">
        <v>12</v>
      </c>
      <c r="D59" s="2">
        <v>10136910228</v>
      </c>
      <c r="E59" s="3" t="s">
        <v>225</v>
      </c>
      <c r="F59" s="3" t="s">
        <v>226</v>
      </c>
      <c r="G59" s="3" t="s">
        <v>101</v>
      </c>
      <c r="H59" s="3" t="s">
        <v>227</v>
      </c>
      <c r="I59" s="3" t="s">
        <v>11</v>
      </c>
      <c r="J59" s="3"/>
      <c r="K59" s="3"/>
      <c r="L59" s="5"/>
      <c r="M59" s="3"/>
      <c r="N59" s="4">
        <v>35</v>
      </c>
    </row>
    <row r="60" spans="1:14" x14ac:dyDescent="0.2">
      <c r="A60" s="1" t="s">
        <v>50</v>
      </c>
      <c r="B60" s="1"/>
      <c r="C60" s="7">
        <v>4</v>
      </c>
      <c r="D60" s="2">
        <v>10120198138</v>
      </c>
      <c r="E60" s="3" t="s">
        <v>229</v>
      </c>
      <c r="F60" s="3" t="s">
        <v>230</v>
      </c>
      <c r="G60" s="3" t="s">
        <v>12</v>
      </c>
      <c r="H60" s="3" t="s">
        <v>100</v>
      </c>
      <c r="I60" s="3" t="s">
        <v>11</v>
      </c>
      <c r="J60" s="3"/>
      <c r="K60" s="3"/>
      <c r="L60" s="5"/>
      <c r="M60" s="3"/>
      <c r="N60" s="3">
        <v>36</v>
      </c>
    </row>
    <row r="61" spans="1:14" x14ac:dyDescent="0.2">
      <c r="A61" s="1" t="s">
        <v>50</v>
      </c>
      <c r="B61" s="1"/>
      <c r="C61" s="7">
        <v>25</v>
      </c>
      <c r="D61" s="2">
        <v>10128197406</v>
      </c>
      <c r="E61" s="3" t="s">
        <v>231</v>
      </c>
      <c r="F61" s="3" t="s">
        <v>110</v>
      </c>
      <c r="G61" s="3" t="s">
        <v>12</v>
      </c>
      <c r="H61" s="3" t="s">
        <v>96</v>
      </c>
      <c r="I61" s="3" t="s">
        <v>11</v>
      </c>
      <c r="J61" s="3"/>
      <c r="K61" s="3"/>
      <c r="L61" s="5"/>
      <c r="M61" s="3" t="s">
        <v>228</v>
      </c>
      <c r="N61" s="4">
        <v>37</v>
      </c>
    </row>
    <row r="62" spans="1:14" x14ac:dyDescent="0.2">
      <c r="A62" s="1" t="s">
        <v>52</v>
      </c>
      <c r="B62" s="1">
        <v>1</v>
      </c>
      <c r="C62" s="7">
        <v>110</v>
      </c>
      <c r="D62" s="2">
        <v>10076625637</v>
      </c>
      <c r="E62" s="3" t="s">
        <v>232</v>
      </c>
      <c r="F62" s="3" t="s">
        <v>233</v>
      </c>
      <c r="G62" s="3" t="s">
        <v>104</v>
      </c>
      <c r="H62" s="3" t="s">
        <v>180</v>
      </c>
      <c r="I62" s="3" t="s">
        <v>234</v>
      </c>
      <c r="J62" s="3"/>
      <c r="K62" s="3"/>
      <c r="L62" s="5"/>
      <c r="M62" s="3"/>
      <c r="N62" s="4">
        <v>1</v>
      </c>
    </row>
    <row r="63" spans="1:14" x14ac:dyDescent="0.2">
      <c r="A63" s="1" t="s">
        <v>52</v>
      </c>
      <c r="B63" s="1">
        <v>2</v>
      </c>
      <c r="C63" s="7">
        <v>104</v>
      </c>
      <c r="D63" s="1">
        <v>10114281845</v>
      </c>
      <c r="E63" s="3" t="s">
        <v>235</v>
      </c>
      <c r="F63" s="3" t="s">
        <v>236</v>
      </c>
      <c r="G63" s="3" t="s">
        <v>104</v>
      </c>
      <c r="H63" s="3" t="s">
        <v>118</v>
      </c>
      <c r="I63" s="3" t="s">
        <v>234</v>
      </c>
      <c r="J63" s="3"/>
      <c r="K63" s="3"/>
      <c r="L63" s="5"/>
      <c r="M63" s="3"/>
      <c r="N63" s="3">
        <v>2</v>
      </c>
    </row>
    <row r="64" spans="1:14" x14ac:dyDescent="0.2">
      <c r="A64" s="1" t="s">
        <v>52</v>
      </c>
      <c r="B64" s="1">
        <v>3</v>
      </c>
      <c r="C64" s="7">
        <v>105</v>
      </c>
      <c r="D64" s="1">
        <v>10121078717</v>
      </c>
      <c r="E64" s="3" t="s">
        <v>235</v>
      </c>
      <c r="F64" s="3" t="s">
        <v>237</v>
      </c>
      <c r="G64" s="3" t="s">
        <v>104</v>
      </c>
      <c r="H64" s="3" t="s">
        <v>118</v>
      </c>
      <c r="I64" s="3" t="s">
        <v>234</v>
      </c>
      <c r="J64" s="3"/>
      <c r="K64" s="3"/>
      <c r="L64" s="5"/>
      <c r="M64" s="3"/>
      <c r="N64" s="4">
        <v>3</v>
      </c>
    </row>
    <row r="65" spans="1:14" x14ac:dyDescent="0.2">
      <c r="A65" s="1" t="s">
        <v>52</v>
      </c>
      <c r="B65" s="1">
        <v>4</v>
      </c>
      <c r="C65" s="7">
        <v>106</v>
      </c>
      <c r="D65" s="1">
        <v>10077417805</v>
      </c>
      <c r="E65" s="3" t="s">
        <v>238</v>
      </c>
      <c r="F65" s="3" t="s">
        <v>239</v>
      </c>
      <c r="G65" s="3" t="s">
        <v>104</v>
      </c>
      <c r="H65" s="3" t="s">
        <v>240</v>
      </c>
      <c r="I65" s="3" t="s">
        <v>234</v>
      </c>
      <c r="J65" s="3"/>
      <c r="K65" s="3"/>
      <c r="L65" s="5"/>
      <c r="M65" s="3"/>
      <c r="N65" s="3">
        <v>4</v>
      </c>
    </row>
    <row r="66" spans="1:14" x14ac:dyDescent="0.2">
      <c r="A66" s="1" t="s">
        <v>52</v>
      </c>
      <c r="B66" s="1">
        <v>5</v>
      </c>
      <c r="C66" s="7">
        <v>114</v>
      </c>
      <c r="D66" s="1">
        <v>10130649482</v>
      </c>
      <c r="E66" s="3" t="s">
        <v>241</v>
      </c>
      <c r="F66" s="3" t="s">
        <v>242</v>
      </c>
      <c r="G66" s="3" t="s">
        <v>12</v>
      </c>
      <c r="H66" s="3" t="s">
        <v>100</v>
      </c>
      <c r="I66" s="3" t="s">
        <v>234</v>
      </c>
      <c r="J66" s="3"/>
      <c r="K66" s="3"/>
      <c r="L66" s="5"/>
      <c r="M66" s="3"/>
      <c r="N66" s="4">
        <v>5</v>
      </c>
    </row>
    <row r="67" spans="1:14" x14ac:dyDescent="0.2">
      <c r="A67" s="1" t="s">
        <v>52</v>
      </c>
      <c r="B67" s="1">
        <v>6</v>
      </c>
      <c r="C67" s="7">
        <v>112</v>
      </c>
      <c r="D67" s="1">
        <v>1004746011</v>
      </c>
      <c r="E67" s="3" t="s">
        <v>243</v>
      </c>
      <c r="F67" s="3" t="s">
        <v>244</v>
      </c>
      <c r="G67" s="3" t="s">
        <v>12</v>
      </c>
      <c r="H67" s="3" t="s">
        <v>214</v>
      </c>
      <c r="I67" s="3" t="s">
        <v>234</v>
      </c>
      <c r="J67" s="3"/>
      <c r="K67" s="3"/>
      <c r="L67" s="5"/>
      <c r="M67" s="3"/>
      <c r="N67" s="3">
        <v>6</v>
      </c>
    </row>
    <row r="68" spans="1:14" x14ac:dyDescent="0.2">
      <c r="A68" s="1" t="s">
        <v>52</v>
      </c>
      <c r="B68" s="1">
        <v>7</v>
      </c>
      <c r="C68" s="7">
        <v>113</v>
      </c>
      <c r="D68" s="1">
        <v>10088344045</v>
      </c>
      <c r="E68" s="3" t="s">
        <v>245</v>
      </c>
      <c r="F68" s="3" t="s">
        <v>246</v>
      </c>
      <c r="G68" s="3" t="s">
        <v>101</v>
      </c>
      <c r="H68" s="3" t="s">
        <v>123</v>
      </c>
      <c r="I68" s="3" t="s">
        <v>234</v>
      </c>
      <c r="J68" s="3"/>
      <c r="K68" s="3"/>
      <c r="L68" s="5"/>
      <c r="M68" s="3"/>
      <c r="N68" s="4">
        <v>7</v>
      </c>
    </row>
    <row r="69" spans="1:14" x14ac:dyDescent="0.2">
      <c r="A69" s="1" t="s">
        <v>52</v>
      </c>
      <c r="B69" s="1">
        <v>8</v>
      </c>
      <c r="C69" s="7">
        <v>115</v>
      </c>
      <c r="D69" s="1">
        <v>10091868882</v>
      </c>
      <c r="E69" s="3" t="s">
        <v>247</v>
      </c>
      <c r="F69" s="3" t="s">
        <v>237</v>
      </c>
      <c r="G69" s="3" t="s">
        <v>104</v>
      </c>
      <c r="H69" s="3" t="s">
        <v>118</v>
      </c>
      <c r="I69" s="3" t="s">
        <v>234</v>
      </c>
      <c r="J69" s="3"/>
      <c r="K69" s="3"/>
      <c r="L69" s="5"/>
      <c r="M69" s="3"/>
      <c r="N69" s="3">
        <v>8</v>
      </c>
    </row>
    <row r="70" spans="1:14" x14ac:dyDescent="0.2">
      <c r="A70" s="1" t="s">
        <v>52</v>
      </c>
      <c r="B70" s="1">
        <v>9</v>
      </c>
      <c r="C70" s="7">
        <v>108</v>
      </c>
      <c r="D70" s="1">
        <v>10106943793</v>
      </c>
      <c r="E70" s="3" t="s">
        <v>248</v>
      </c>
      <c r="F70" s="3" t="s">
        <v>249</v>
      </c>
      <c r="G70" s="3" t="s">
        <v>99</v>
      </c>
      <c r="H70" s="3" t="s">
        <v>108</v>
      </c>
      <c r="I70" s="3" t="s">
        <v>234</v>
      </c>
      <c r="J70" s="3"/>
      <c r="K70" s="3"/>
      <c r="L70" s="5"/>
      <c r="M70" s="3"/>
      <c r="N70" s="4">
        <v>9</v>
      </c>
    </row>
    <row r="71" spans="1:14" x14ac:dyDescent="0.2">
      <c r="A71" s="1" t="s">
        <v>52</v>
      </c>
      <c r="B71" s="1">
        <v>10</v>
      </c>
      <c r="C71" s="7">
        <v>109</v>
      </c>
      <c r="D71" s="1">
        <v>10106944096</v>
      </c>
      <c r="E71" s="3" t="s">
        <v>250</v>
      </c>
      <c r="F71" s="3" t="s">
        <v>251</v>
      </c>
      <c r="G71" s="3" t="s">
        <v>99</v>
      </c>
      <c r="H71" s="3" t="s">
        <v>108</v>
      </c>
      <c r="I71" s="3" t="s">
        <v>234</v>
      </c>
      <c r="J71" s="3"/>
      <c r="K71" s="3"/>
      <c r="L71" s="5"/>
      <c r="M71" s="3"/>
      <c r="N71" s="3">
        <v>10</v>
      </c>
    </row>
    <row r="72" spans="1:14" x14ac:dyDescent="0.2">
      <c r="A72" s="1" t="s">
        <v>52</v>
      </c>
      <c r="B72" s="1"/>
      <c r="C72" s="7">
        <v>107</v>
      </c>
      <c r="D72" s="1">
        <v>10116059470</v>
      </c>
      <c r="E72" s="3" t="s">
        <v>252</v>
      </c>
      <c r="F72" s="3" t="s">
        <v>253</v>
      </c>
      <c r="G72" s="3" t="s">
        <v>104</v>
      </c>
      <c r="H72" s="3" t="s">
        <v>240</v>
      </c>
      <c r="I72" s="3" t="s">
        <v>234</v>
      </c>
      <c r="J72" s="3"/>
      <c r="K72" s="3"/>
      <c r="L72" s="5"/>
      <c r="M72" s="3" t="s">
        <v>228</v>
      </c>
      <c r="N72" s="4">
        <v>11</v>
      </c>
    </row>
    <row r="73" spans="1:14" x14ac:dyDescent="0.2">
      <c r="A73" s="1" t="s">
        <v>52</v>
      </c>
      <c r="B73" s="1"/>
      <c r="C73" s="7">
        <v>100</v>
      </c>
      <c r="D73" s="1">
        <v>10141086682</v>
      </c>
      <c r="E73" s="3" t="s">
        <v>254</v>
      </c>
      <c r="F73" s="3" t="s">
        <v>255</v>
      </c>
      <c r="G73" s="3" t="s">
        <v>12</v>
      </c>
      <c r="H73" s="3" t="s">
        <v>256</v>
      </c>
      <c r="I73" s="3" t="s">
        <v>234</v>
      </c>
      <c r="J73" s="3"/>
      <c r="K73" s="3"/>
      <c r="L73" s="5"/>
      <c r="M73" s="3" t="s">
        <v>228</v>
      </c>
      <c r="N73" s="3">
        <v>12</v>
      </c>
    </row>
    <row r="74" spans="1:14" x14ac:dyDescent="0.2">
      <c r="A74" s="1" t="s">
        <v>52</v>
      </c>
      <c r="B74" s="1"/>
      <c r="C74" s="7">
        <v>111</v>
      </c>
      <c r="D74" s="1">
        <v>10080773500</v>
      </c>
      <c r="E74" s="3" t="s">
        <v>257</v>
      </c>
      <c r="F74" s="3" t="s">
        <v>258</v>
      </c>
      <c r="G74" s="3" t="s">
        <v>104</v>
      </c>
      <c r="H74" s="3" t="s">
        <v>180</v>
      </c>
      <c r="I74" s="3" t="s">
        <v>234</v>
      </c>
      <c r="J74" s="3"/>
      <c r="K74" s="3"/>
      <c r="L74" s="5"/>
      <c r="M74" s="3" t="s">
        <v>228</v>
      </c>
      <c r="N74" s="4">
        <v>13</v>
      </c>
    </row>
    <row r="75" spans="1:14" x14ac:dyDescent="0.2">
      <c r="A75" s="1" t="s">
        <v>54</v>
      </c>
      <c r="B75" s="1">
        <v>1</v>
      </c>
      <c r="C75" s="7">
        <v>103</v>
      </c>
      <c r="D75" s="2">
        <v>10052982087</v>
      </c>
      <c r="E75" s="3" t="s">
        <v>259</v>
      </c>
      <c r="F75" s="3" t="s">
        <v>260</v>
      </c>
      <c r="G75" s="3" t="s">
        <v>261</v>
      </c>
      <c r="H75" s="3" t="s">
        <v>262</v>
      </c>
      <c r="I75" s="3" t="s">
        <v>11</v>
      </c>
      <c r="J75" s="3"/>
      <c r="K75" s="3"/>
      <c r="L75" s="5"/>
      <c r="M75" s="3"/>
      <c r="N75" s="4">
        <v>1</v>
      </c>
    </row>
    <row r="76" spans="1:14" x14ac:dyDescent="0.2">
      <c r="A76" s="1" t="s">
        <v>54</v>
      </c>
      <c r="B76" s="1">
        <v>2</v>
      </c>
      <c r="C76" s="7">
        <v>102</v>
      </c>
      <c r="D76" s="1">
        <v>10076947454</v>
      </c>
      <c r="E76" s="3" t="s">
        <v>263</v>
      </c>
      <c r="F76" s="3" t="s">
        <v>264</v>
      </c>
      <c r="G76" s="3" t="s">
        <v>261</v>
      </c>
      <c r="H76" s="3" t="s">
        <v>262</v>
      </c>
      <c r="I76" s="3" t="s">
        <v>11</v>
      </c>
      <c r="J76" s="3"/>
      <c r="K76" s="3"/>
      <c r="L76" s="5"/>
      <c r="M76" s="3"/>
      <c r="N76" s="3">
        <v>2</v>
      </c>
    </row>
    <row r="77" spans="1:14" x14ac:dyDescent="0.2">
      <c r="A77" s="1" t="s">
        <v>54</v>
      </c>
      <c r="B77" s="1">
        <v>3</v>
      </c>
      <c r="C77" s="7">
        <v>101</v>
      </c>
      <c r="D77" s="1">
        <v>10096796684</v>
      </c>
      <c r="E77" s="3" t="s">
        <v>265</v>
      </c>
      <c r="F77" s="3" t="s">
        <v>266</v>
      </c>
      <c r="G77" s="3" t="s">
        <v>261</v>
      </c>
      <c r="H77" s="3" t="s">
        <v>262</v>
      </c>
      <c r="I77" s="3" t="s">
        <v>11</v>
      </c>
      <c r="J77" s="3"/>
      <c r="K77" s="3"/>
      <c r="L77" s="5"/>
      <c r="M77" s="3"/>
      <c r="N77" s="4">
        <v>3</v>
      </c>
    </row>
    <row r="78" spans="1:14" x14ac:dyDescent="0.2">
      <c r="A78" s="1" t="s">
        <v>54</v>
      </c>
      <c r="B78" s="1">
        <v>4</v>
      </c>
      <c r="C78" s="7">
        <v>127</v>
      </c>
      <c r="D78" s="1">
        <v>10079642236</v>
      </c>
      <c r="E78" s="3" t="s">
        <v>267</v>
      </c>
      <c r="F78" s="3" t="s">
        <v>97</v>
      </c>
      <c r="G78" s="3" t="s">
        <v>12</v>
      </c>
      <c r="H78" s="3" t="s">
        <v>268</v>
      </c>
      <c r="I78" s="3" t="s">
        <v>11</v>
      </c>
      <c r="J78" s="3"/>
      <c r="K78" s="3"/>
      <c r="L78" s="5"/>
      <c r="M78" s="3"/>
      <c r="N78" s="3">
        <v>4</v>
      </c>
    </row>
    <row r="79" spans="1:14" x14ac:dyDescent="0.2">
      <c r="A79" s="1" t="s">
        <v>54</v>
      </c>
      <c r="B79" s="1">
        <v>5</v>
      </c>
      <c r="C79" s="7">
        <v>141</v>
      </c>
      <c r="D79" s="1">
        <v>10123511292</v>
      </c>
      <c r="E79" s="3" t="s">
        <v>269</v>
      </c>
      <c r="F79" s="3" t="s">
        <v>270</v>
      </c>
      <c r="G79" s="3" t="s">
        <v>173</v>
      </c>
      <c r="H79" s="3" t="s">
        <v>173</v>
      </c>
      <c r="I79" s="3" t="s">
        <v>11</v>
      </c>
      <c r="J79" s="3"/>
      <c r="K79" s="3"/>
      <c r="L79" s="5"/>
      <c r="M79" s="3"/>
      <c r="N79" s="4">
        <v>5</v>
      </c>
    </row>
    <row r="80" spans="1:14" x14ac:dyDescent="0.2">
      <c r="A80" s="1" t="s">
        <v>54</v>
      </c>
      <c r="B80" s="1">
        <v>6</v>
      </c>
      <c r="C80" s="7">
        <v>130</v>
      </c>
      <c r="D80" s="1">
        <v>10048923447</v>
      </c>
      <c r="E80" s="3" t="s">
        <v>271</v>
      </c>
      <c r="F80" s="3" t="s">
        <v>272</v>
      </c>
      <c r="G80" s="3" t="s">
        <v>99</v>
      </c>
      <c r="H80" s="3" t="s">
        <v>273</v>
      </c>
      <c r="I80" s="3" t="s">
        <v>11</v>
      </c>
      <c r="J80" s="3"/>
      <c r="K80" s="3"/>
      <c r="L80" s="5"/>
      <c r="M80" s="3"/>
      <c r="N80" s="3">
        <v>6</v>
      </c>
    </row>
    <row r="81" spans="1:14" x14ac:dyDescent="0.2">
      <c r="A81" s="1" t="s">
        <v>54</v>
      </c>
      <c r="B81" s="1">
        <v>7</v>
      </c>
      <c r="C81" s="7">
        <v>145</v>
      </c>
      <c r="D81" s="1">
        <v>10143807231</v>
      </c>
      <c r="E81" s="3" t="s">
        <v>274</v>
      </c>
      <c r="F81" s="3" t="s">
        <v>275</v>
      </c>
      <c r="G81" s="3" t="s">
        <v>276</v>
      </c>
      <c r="H81" s="3" t="s">
        <v>277</v>
      </c>
      <c r="I81" s="3" t="s">
        <v>11</v>
      </c>
      <c r="J81" s="3"/>
      <c r="K81" s="3"/>
      <c r="L81" s="5"/>
      <c r="M81" s="3"/>
      <c r="N81" s="4">
        <v>7</v>
      </c>
    </row>
    <row r="82" spans="1:14" x14ac:dyDescent="0.2">
      <c r="A82" s="1" t="s">
        <v>54</v>
      </c>
      <c r="B82" s="1">
        <v>8</v>
      </c>
      <c r="C82" s="7">
        <v>114</v>
      </c>
      <c r="D82" s="1">
        <v>10129917740</v>
      </c>
      <c r="E82" s="3" t="s">
        <v>109</v>
      </c>
      <c r="F82" s="3" t="s">
        <v>200</v>
      </c>
      <c r="G82" s="3" t="s">
        <v>12</v>
      </c>
      <c r="H82" s="3" t="s">
        <v>100</v>
      </c>
      <c r="I82" s="3" t="s">
        <v>11</v>
      </c>
      <c r="J82" s="3"/>
      <c r="K82" s="3"/>
      <c r="L82" s="5"/>
      <c r="M82" s="3"/>
      <c r="N82" s="3">
        <v>8</v>
      </c>
    </row>
    <row r="83" spans="1:14" x14ac:dyDescent="0.2">
      <c r="A83" s="1" t="s">
        <v>54</v>
      </c>
      <c r="B83" s="1">
        <v>9</v>
      </c>
      <c r="C83" s="7">
        <v>113</v>
      </c>
      <c r="D83" s="1">
        <v>10079309305</v>
      </c>
      <c r="E83" s="3" t="s">
        <v>278</v>
      </c>
      <c r="F83" s="3" t="s">
        <v>175</v>
      </c>
      <c r="G83" s="3" t="s">
        <v>12</v>
      </c>
      <c r="H83" s="3" t="s">
        <v>100</v>
      </c>
      <c r="I83" s="3" t="s">
        <v>11</v>
      </c>
      <c r="J83" s="3"/>
      <c r="K83" s="3"/>
      <c r="L83" s="5"/>
      <c r="M83" s="3"/>
      <c r="N83" s="4">
        <v>9</v>
      </c>
    </row>
    <row r="84" spans="1:14" x14ac:dyDescent="0.2">
      <c r="A84" s="1" t="s">
        <v>54</v>
      </c>
      <c r="B84" s="1">
        <v>10</v>
      </c>
      <c r="C84" s="7">
        <v>143</v>
      </c>
      <c r="D84" s="1">
        <v>10128658255</v>
      </c>
      <c r="E84" s="3" t="s">
        <v>279</v>
      </c>
      <c r="F84" s="3" t="s">
        <v>280</v>
      </c>
      <c r="G84" s="3" t="s">
        <v>281</v>
      </c>
      <c r="H84" s="3" t="s">
        <v>281</v>
      </c>
      <c r="I84" s="3" t="s">
        <v>11</v>
      </c>
      <c r="J84" s="3"/>
      <c r="K84" s="3"/>
      <c r="L84" s="5"/>
      <c r="M84" s="3"/>
      <c r="N84" s="3">
        <v>10</v>
      </c>
    </row>
    <row r="85" spans="1:14" x14ac:dyDescent="0.2">
      <c r="A85" s="1" t="s">
        <v>54</v>
      </c>
      <c r="B85" s="1">
        <v>11</v>
      </c>
      <c r="C85" s="7">
        <v>122</v>
      </c>
      <c r="D85" s="1">
        <v>10080992455</v>
      </c>
      <c r="E85" s="3" t="s">
        <v>282</v>
      </c>
      <c r="F85" s="3" t="s">
        <v>283</v>
      </c>
      <c r="G85" s="3" t="s">
        <v>216</v>
      </c>
      <c r="H85" s="3" t="s">
        <v>284</v>
      </c>
      <c r="I85" s="3" t="s">
        <v>11</v>
      </c>
      <c r="J85" s="3"/>
      <c r="K85" s="3"/>
      <c r="L85" s="5"/>
      <c r="M85" s="3"/>
      <c r="N85" s="4">
        <v>11</v>
      </c>
    </row>
    <row r="86" spans="1:14" x14ac:dyDescent="0.2">
      <c r="A86" s="1" t="s">
        <v>54</v>
      </c>
      <c r="B86" s="1">
        <v>12</v>
      </c>
      <c r="C86" s="7">
        <v>147</v>
      </c>
      <c r="D86" s="1">
        <v>10141001103</v>
      </c>
      <c r="E86" s="3" t="s">
        <v>285</v>
      </c>
      <c r="F86" s="3" t="s">
        <v>286</v>
      </c>
      <c r="G86" s="3" t="s">
        <v>101</v>
      </c>
      <c r="H86" s="3"/>
      <c r="I86" s="3" t="s">
        <v>11</v>
      </c>
      <c r="J86" s="3"/>
      <c r="K86" s="3"/>
      <c r="L86" s="5"/>
      <c r="M86" s="3"/>
      <c r="N86" s="3">
        <v>12</v>
      </c>
    </row>
    <row r="87" spans="1:14" x14ac:dyDescent="0.2">
      <c r="A87" s="1" t="s">
        <v>54</v>
      </c>
      <c r="B87" s="1">
        <v>13</v>
      </c>
      <c r="C87" s="7">
        <v>124</v>
      </c>
      <c r="D87" s="1">
        <v>10111644354</v>
      </c>
      <c r="E87" s="3" t="s">
        <v>287</v>
      </c>
      <c r="F87" s="3" t="s">
        <v>288</v>
      </c>
      <c r="G87" s="3" t="s">
        <v>216</v>
      </c>
      <c r="H87" s="3" t="s">
        <v>284</v>
      </c>
      <c r="I87" s="3" t="s">
        <v>11</v>
      </c>
      <c r="J87" s="3"/>
      <c r="K87" s="3"/>
      <c r="L87" s="5"/>
      <c r="M87" s="3"/>
      <c r="N87" s="4">
        <v>13</v>
      </c>
    </row>
    <row r="88" spans="1:14" x14ac:dyDescent="0.2">
      <c r="A88" s="1" t="s">
        <v>54</v>
      </c>
      <c r="B88" s="1">
        <v>14</v>
      </c>
      <c r="C88" s="7">
        <v>125</v>
      </c>
      <c r="D88" s="1">
        <v>10091727426</v>
      </c>
      <c r="E88" s="3" t="s">
        <v>289</v>
      </c>
      <c r="F88" s="3" t="s">
        <v>290</v>
      </c>
      <c r="G88" s="3" t="s">
        <v>216</v>
      </c>
      <c r="H88" s="3" t="s">
        <v>284</v>
      </c>
      <c r="I88" s="3" t="s">
        <v>11</v>
      </c>
      <c r="J88" s="3"/>
      <c r="K88" s="3"/>
      <c r="L88" s="5"/>
      <c r="M88" s="3"/>
      <c r="N88" s="3">
        <v>14</v>
      </c>
    </row>
    <row r="89" spans="1:14" x14ac:dyDescent="0.2">
      <c r="A89" s="1" t="s">
        <v>54</v>
      </c>
      <c r="B89" s="1">
        <v>15</v>
      </c>
      <c r="C89" s="7">
        <v>116</v>
      </c>
      <c r="D89" s="2">
        <v>10046078014</v>
      </c>
      <c r="E89" s="3" t="s">
        <v>291</v>
      </c>
      <c r="F89" s="3" t="s">
        <v>292</v>
      </c>
      <c r="G89" s="3" t="s">
        <v>104</v>
      </c>
      <c r="H89" s="3" t="s">
        <v>293</v>
      </c>
      <c r="I89" s="3" t="s">
        <v>11</v>
      </c>
      <c r="J89" s="3"/>
      <c r="K89" s="3"/>
      <c r="L89" s="5"/>
      <c r="M89" s="3"/>
      <c r="N89" s="4">
        <v>15</v>
      </c>
    </row>
    <row r="90" spans="1:14" x14ac:dyDescent="0.2">
      <c r="A90" s="1" t="s">
        <v>54</v>
      </c>
      <c r="B90" s="1">
        <v>16</v>
      </c>
      <c r="C90" s="7">
        <v>109</v>
      </c>
      <c r="D90" s="2">
        <v>10046107215</v>
      </c>
      <c r="E90" s="3" t="s">
        <v>294</v>
      </c>
      <c r="F90" s="3" t="s">
        <v>110</v>
      </c>
      <c r="G90" s="3" t="s">
        <v>104</v>
      </c>
      <c r="H90" s="3" t="s">
        <v>295</v>
      </c>
      <c r="I90" s="3" t="s">
        <v>11</v>
      </c>
      <c r="J90" s="3"/>
      <c r="K90" s="3"/>
      <c r="L90" s="5"/>
      <c r="M90" s="3"/>
      <c r="N90" s="3">
        <v>16</v>
      </c>
    </row>
    <row r="91" spans="1:14" x14ac:dyDescent="0.2">
      <c r="A91" s="1" t="s">
        <v>54</v>
      </c>
      <c r="B91" s="1">
        <v>17</v>
      </c>
      <c r="C91" s="7">
        <v>108</v>
      </c>
      <c r="D91" s="2">
        <v>10083214967</v>
      </c>
      <c r="E91" s="3" t="s">
        <v>296</v>
      </c>
      <c r="F91" s="3" t="s">
        <v>297</v>
      </c>
      <c r="G91" s="3" t="s">
        <v>104</v>
      </c>
      <c r="H91" s="3" t="s">
        <v>295</v>
      </c>
      <c r="I91" s="3" t="s">
        <v>11</v>
      </c>
      <c r="J91" s="3"/>
      <c r="K91" s="3"/>
      <c r="L91" s="5"/>
      <c r="M91" s="3"/>
      <c r="N91" s="4">
        <v>17</v>
      </c>
    </row>
    <row r="92" spans="1:14" x14ac:dyDescent="0.2">
      <c r="A92" s="1" t="s">
        <v>54</v>
      </c>
      <c r="B92" s="1">
        <v>18</v>
      </c>
      <c r="C92" s="7">
        <v>110</v>
      </c>
      <c r="D92" s="2">
        <v>10066648478</v>
      </c>
      <c r="E92" s="3" t="s">
        <v>298</v>
      </c>
      <c r="F92" s="3" t="s">
        <v>97</v>
      </c>
      <c r="G92" s="3" t="s">
        <v>104</v>
      </c>
      <c r="H92" s="3" t="s">
        <v>295</v>
      </c>
      <c r="I92" s="3" t="s">
        <v>11</v>
      </c>
      <c r="J92" s="3"/>
      <c r="K92" s="3"/>
      <c r="L92" s="5"/>
      <c r="M92" s="3"/>
      <c r="N92" s="3">
        <v>18</v>
      </c>
    </row>
    <row r="93" spans="1:14" x14ac:dyDescent="0.2">
      <c r="A93" s="1" t="s">
        <v>54</v>
      </c>
      <c r="B93" s="1">
        <v>19</v>
      </c>
      <c r="C93" s="7">
        <v>139</v>
      </c>
      <c r="D93" s="2">
        <v>10059139163</v>
      </c>
      <c r="E93" s="3" t="s">
        <v>299</v>
      </c>
      <c r="F93" s="3" t="s">
        <v>111</v>
      </c>
      <c r="G93" s="3" t="s">
        <v>104</v>
      </c>
      <c r="H93" s="3" t="s">
        <v>300</v>
      </c>
      <c r="I93" s="3" t="s">
        <v>11</v>
      </c>
      <c r="J93" s="3"/>
      <c r="K93" s="3"/>
      <c r="L93" s="5"/>
      <c r="M93" s="3"/>
      <c r="N93" s="4">
        <v>19</v>
      </c>
    </row>
    <row r="94" spans="1:14" x14ac:dyDescent="0.2">
      <c r="A94" s="1" t="s">
        <v>54</v>
      </c>
      <c r="B94" s="1">
        <v>20</v>
      </c>
      <c r="C94" s="7">
        <v>115</v>
      </c>
      <c r="D94" s="2">
        <v>10097359587</v>
      </c>
      <c r="E94" s="3" t="s">
        <v>301</v>
      </c>
      <c r="F94" s="3" t="s">
        <v>302</v>
      </c>
      <c r="G94" s="3" t="s">
        <v>12</v>
      </c>
      <c r="H94" s="3" t="s">
        <v>100</v>
      </c>
      <c r="I94" s="3" t="s">
        <v>11</v>
      </c>
      <c r="J94" s="3"/>
      <c r="K94" s="3"/>
      <c r="L94" s="5"/>
      <c r="M94" s="3"/>
      <c r="N94" s="3">
        <v>20</v>
      </c>
    </row>
    <row r="95" spans="1:14" x14ac:dyDescent="0.2">
      <c r="A95" s="1" t="s">
        <v>54</v>
      </c>
      <c r="B95" s="1">
        <v>21</v>
      </c>
      <c r="C95" s="7">
        <v>144</v>
      </c>
      <c r="D95" s="2">
        <v>10146622150</v>
      </c>
      <c r="E95" s="3" t="s">
        <v>303</v>
      </c>
      <c r="F95" s="3" t="s">
        <v>183</v>
      </c>
      <c r="G95" s="3" t="s">
        <v>12</v>
      </c>
      <c r="H95" s="3" t="s">
        <v>112</v>
      </c>
      <c r="I95" s="3" t="s">
        <v>11</v>
      </c>
      <c r="J95" s="3"/>
      <c r="K95" s="3"/>
      <c r="L95" s="5"/>
      <c r="M95" s="3"/>
      <c r="N95" s="4">
        <v>21</v>
      </c>
    </row>
    <row r="96" spans="1:14" x14ac:dyDescent="0.2">
      <c r="A96" s="1" t="s">
        <v>54</v>
      </c>
      <c r="B96" s="1">
        <v>22</v>
      </c>
      <c r="C96" s="7">
        <v>140</v>
      </c>
      <c r="D96" s="2">
        <v>10090326683</v>
      </c>
      <c r="E96" s="3" t="s">
        <v>304</v>
      </c>
      <c r="F96" s="3" t="s">
        <v>163</v>
      </c>
      <c r="G96" s="3" t="s">
        <v>104</v>
      </c>
      <c r="H96" s="3" t="s">
        <v>300</v>
      </c>
      <c r="I96" s="3" t="s">
        <v>11</v>
      </c>
      <c r="J96" s="3"/>
      <c r="K96" s="3"/>
      <c r="L96" s="5"/>
      <c r="M96" s="3"/>
      <c r="N96" s="3">
        <v>22</v>
      </c>
    </row>
    <row r="97" spans="1:14" x14ac:dyDescent="0.2">
      <c r="A97" s="1" t="s">
        <v>54</v>
      </c>
      <c r="B97" s="1">
        <v>23</v>
      </c>
      <c r="C97" s="7">
        <v>131</v>
      </c>
      <c r="D97" s="2">
        <v>10105848707</v>
      </c>
      <c r="E97" s="3" t="s">
        <v>305</v>
      </c>
      <c r="F97" s="3" t="s">
        <v>306</v>
      </c>
      <c r="G97" s="3" t="s">
        <v>307</v>
      </c>
      <c r="H97" s="3" t="s">
        <v>308</v>
      </c>
      <c r="I97" s="3" t="s">
        <v>11</v>
      </c>
      <c r="J97" s="3"/>
      <c r="K97" s="3"/>
      <c r="L97" s="5"/>
      <c r="M97" s="3"/>
      <c r="N97" s="4">
        <v>23</v>
      </c>
    </row>
    <row r="98" spans="1:14" x14ac:dyDescent="0.2">
      <c r="A98" s="1" t="s">
        <v>54</v>
      </c>
      <c r="B98" s="1">
        <v>24</v>
      </c>
      <c r="C98" s="7">
        <v>135</v>
      </c>
      <c r="D98" s="2">
        <v>10112435916</v>
      </c>
      <c r="E98" s="3" t="s">
        <v>309</v>
      </c>
      <c r="F98" s="3" t="s">
        <v>203</v>
      </c>
      <c r="G98" s="3" t="s">
        <v>12</v>
      </c>
      <c r="H98" s="3" t="s">
        <v>96</v>
      </c>
      <c r="I98" s="3" t="s">
        <v>11</v>
      </c>
      <c r="J98" s="3"/>
      <c r="K98" s="3"/>
      <c r="L98" s="5"/>
      <c r="M98" s="3"/>
      <c r="N98" s="3">
        <v>24</v>
      </c>
    </row>
    <row r="99" spans="1:14" x14ac:dyDescent="0.2">
      <c r="A99" s="1" t="s">
        <v>54</v>
      </c>
      <c r="B99" s="1">
        <v>25</v>
      </c>
      <c r="C99" s="7">
        <v>119</v>
      </c>
      <c r="D99" s="2">
        <v>10106986334</v>
      </c>
      <c r="E99" s="3" t="s">
        <v>310</v>
      </c>
      <c r="F99" s="3" t="s">
        <v>102</v>
      </c>
      <c r="G99" s="3" t="s">
        <v>104</v>
      </c>
      <c r="H99" s="3" t="s">
        <v>293</v>
      </c>
      <c r="I99" s="3" t="s">
        <v>11</v>
      </c>
      <c r="J99" s="3"/>
      <c r="K99" s="3"/>
      <c r="L99" s="5"/>
      <c r="M99" s="3"/>
      <c r="N99" s="4">
        <v>25</v>
      </c>
    </row>
    <row r="100" spans="1:14" x14ac:dyDescent="0.2">
      <c r="A100" s="1" t="s">
        <v>54</v>
      </c>
      <c r="B100" s="1">
        <v>26</v>
      </c>
      <c r="C100" s="7">
        <v>142</v>
      </c>
      <c r="D100" s="2">
        <v>10142719922</v>
      </c>
      <c r="E100" s="3" t="s">
        <v>311</v>
      </c>
      <c r="F100" s="3" t="s">
        <v>312</v>
      </c>
      <c r="G100" s="3" t="s">
        <v>173</v>
      </c>
      <c r="H100" s="3" t="s">
        <v>173</v>
      </c>
      <c r="I100" s="3" t="s">
        <v>11</v>
      </c>
      <c r="J100" s="3"/>
      <c r="K100" s="3"/>
      <c r="L100" s="5"/>
      <c r="M100" s="3"/>
      <c r="N100" s="3">
        <v>26</v>
      </c>
    </row>
    <row r="101" spans="1:14" x14ac:dyDescent="0.2">
      <c r="A101" s="1" t="s">
        <v>54</v>
      </c>
      <c r="B101" s="1">
        <v>27</v>
      </c>
      <c r="C101" s="7">
        <v>132</v>
      </c>
      <c r="D101" s="2">
        <v>10092627102</v>
      </c>
      <c r="E101" s="3" t="s">
        <v>313</v>
      </c>
      <c r="F101" s="3" t="s">
        <v>314</v>
      </c>
      <c r="G101" s="3" t="s">
        <v>12</v>
      </c>
      <c r="H101" s="3" t="s">
        <v>96</v>
      </c>
      <c r="I101" s="3" t="s">
        <v>11</v>
      </c>
      <c r="J101" s="3"/>
      <c r="K101" s="3"/>
      <c r="L101" s="5"/>
      <c r="M101" s="3"/>
      <c r="N101" s="4">
        <v>27</v>
      </c>
    </row>
    <row r="102" spans="1:14" x14ac:dyDescent="0.2">
      <c r="A102" s="1" t="s">
        <v>54</v>
      </c>
      <c r="B102" s="1">
        <v>28</v>
      </c>
      <c r="C102" s="7">
        <v>148</v>
      </c>
      <c r="D102" s="2">
        <v>10119535104</v>
      </c>
      <c r="E102" s="3" t="s">
        <v>315</v>
      </c>
      <c r="F102" s="3" t="s">
        <v>316</v>
      </c>
      <c r="G102" s="3" t="s">
        <v>101</v>
      </c>
      <c r="H102" s="3"/>
      <c r="I102" s="3" t="s">
        <v>11</v>
      </c>
      <c r="J102" s="3"/>
      <c r="K102" s="3"/>
      <c r="L102" s="5"/>
      <c r="M102" s="3"/>
      <c r="N102" s="3">
        <v>28</v>
      </c>
    </row>
    <row r="103" spans="1:14" x14ac:dyDescent="0.2">
      <c r="A103" s="1" t="s">
        <v>54</v>
      </c>
      <c r="B103" s="1">
        <v>29</v>
      </c>
      <c r="C103" s="7">
        <v>134</v>
      </c>
      <c r="D103" s="2">
        <v>10082683689</v>
      </c>
      <c r="E103" s="3" t="s">
        <v>317</v>
      </c>
      <c r="F103" s="3" t="s">
        <v>314</v>
      </c>
      <c r="G103" s="3" t="s">
        <v>12</v>
      </c>
      <c r="H103" s="3" t="s">
        <v>96</v>
      </c>
      <c r="I103" s="3" t="s">
        <v>11</v>
      </c>
      <c r="J103" s="3"/>
      <c r="K103" s="3"/>
      <c r="L103" s="5"/>
      <c r="M103" s="3"/>
      <c r="N103" s="4">
        <v>29</v>
      </c>
    </row>
    <row r="104" spans="1:14" x14ac:dyDescent="0.2">
      <c r="A104" s="1" t="s">
        <v>54</v>
      </c>
      <c r="B104" s="1">
        <v>30</v>
      </c>
      <c r="C104" s="7">
        <v>121</v>
      </c>
      <c r="D104" s="2">
        <v>10152108714</v>
      </c>
      <c r="E104" s="3" t="s">
        <v>318</v>
      </c>
      <c r="F104" s="3" t="s">
        <v>98</v>
      </c>
      <c r="G104" s="3" t="s">
        <v>104</v>
      </c>
      <c r="H104" s="3" t="s">
        <v>113</v>
      </c>
      <c r="I104" s="3" t="s">
        <v>11</v>
      </c>
      <c r="J104" s="3"/>
      <c r="K104" s="3"/>
      <c r="L104" s="5"/>
      <c r="M104" s="3"/>
      <c r="N104" s="3">
        <v>30</v>
      </c>
    </row>
    <row r="105" spans="1:14" x14ac:dyDescent="0.2">
      <c r="A105" s="1" t="s">
        <v>54</v>
      </c>
      <c r="B105" s="1">
        <v>31</v>
      </c>
      <c r="C105" s="7">
        <v>126</v>
      </c>
      <c r="D105" s="2">
        <v>10046039719</v>
      </c>
      <c r="E105" s="3" t="s">
        <v>319</v>
      </c>
      <c r="F105" s="3" t="s">
        <v>297</v>
      </c>
      <c r="G105" s="3" t="s">
        <v>104</v>
      </c>
      <c r="H105" s="3" t="s">
        <v>114</v>
      </c>
      <c r="I105" s="3" t="s">
        <v>11</v>
      </c>
      <c r="J105" s="3"/>
      <c r="K105" s="3"/>
      <c r="L105" s="5"/>
      <c r="M105" s="3"/>
      <c r="N105" s="4">
        <v>31</v>
      </c>
    </row>
    <row r="106" spans="1:14" x14ac:dyDescent="0.2">
      <c r="A106" s="1" t="s">
        <v>54</v>
      </c>
      <c r="B106" s="1">
        <v>32</v>
      </c>
      <c r="C106" s="7">
        <v>128</v>
      </c>
      <c r="D106" s="2">
        <v>10092626694</v>
      </c>
      <c r="E106" s="3" t="s">
        <v>320</v>
      </c>
      <c r="F106" s="3" t="s">
        <v>321</v>
      </c>
      <c r="G106" s="3" t="s">
        <v>12</v>
      </c>
      <c r="H106" s="3" t="s">
        <v>268</v>
      </c>
      <c r="I106" s="3" t="s">
        <v>11</v>
      </c>
      <c r="J106" s="3"/>
      <c r="K106" s="3"/>
      <c r="L106" s="5"/>
      <c r="M106" s="3"/>
      <c r="N106" s="4">
        <v>32</v>
      </c>
    </row>
    <row r="107" spans="1:14" x14ac:dyDescent="0.2">
      <c r="A107" s="1" t="s">
        <v>54</v>
      </c>
      <c r="B107" s="1">
        <v>33</v>
      </c>
      <c r="C107" s="7">
        <v>138</v>
      </c>
      <c r="D107" s="2">
        <v>10055996464</v>
      </c>
      <c r="E107" s="3" t="s">
        <v>322</v>
      </c>
      <c r="F107" s="3" t="s">
        <v>97</v>
      </c>
      <c r="G107" s="3" t="s">
        <v>104</v>
      </c>
      <c r="H107" s="3" t="s">
        <v>300</v>
      </c>
      <c r="I107" s="3" t="s">
        <v>11</v>
      </c>
      <c r="J107" s="3"/>
      <c r="K107" s="3"/>
      <c r="L107" s="5"/>
      <c r="M107" s="3"/>
      <c r="N107" s="3">
        <v>33</v>
      </c>
    </row>
    <row r="108" spans="1:14" x14ac:dyDescent="0.2">
      <c r="A108" s="1" t="s">
        <v>54</v>
      </c>
      <c r="B108" s="1">
        <v>34</v>
      </c>
      <c r="C108" s="7">
        <v>136</v>
      </c>
      <c r="D108" s="2">
        <v>10162399303</v>
      </c>
      <c r="E108" s="3" t="s">
        <v>323</v>
      </c>
      <c r="F108" s="3" t="s">
        <v>115</v>
      </c>
      <c r="G108" s="3" t="s">
        <v>12</v>
      </c>
      <c r="H108" s="3" t="s">
        <v>96</v>
      </c>
      <c r="I108" s="3" t="s">
        <v>11</v>
      </c>
      <c r="J108" s="3"/>
      <c r="K108" s="3"/>
      <c r="L108" s="5"/>
      <c r="M108" s="3"/>
      <c r="N108" s="4">
        <v>34</v>
      </c>
    </row>
    <row r="109" spans="1:14" x14ac:dyDescent="0.2">
      <c r="A109" s="1" t="s">
        <v>54</v>
      </c>
      <c r="B109" s="1">
        <v>35</v>
      </c>
      <c r="C109" s="7">
        <v>118</v>
      </c>
      <c r="D109" s="2">
        <v>10076592796</v>
      </c>
      <c r="E109" s="3" t="s">
        <v>324</v>
      </c>
      <c r="F109" s="3" t="s">
        <v>102</v>
      </c>
      <c r="G109" s="3" t="s">
        <v>104</v>
      </c>
      <c r="H109" s="3" t="s">
        <v>293</v>
      </c>
      <c r="I109" s="3" t="s">
        <v>11</v>
      </c>
      <c r="J109" s="3"/>
      <c r="K109" s="3"/>
      <c r="L109" s="5"/>
      <c r="M109" s="3"/>
      <c r="N109" s="3">
        <v>35</v>
      </c>
    </row>
    <row r="110" spans="1:14" x14ac:dyDescent="0.2">
      <c r="A110" s="1" t="s">
        <v>54</v>
      </c>
      <c r="B110" s="1">
        <v>36</v>
      </c>
      <c r="C110" s="7">
        <v>146</v>
      </c>
      <c r="D110" s="2">
        <v>10023604326</v>
      </c>
      <c r="E110" s="3" t="s">
        <v>325</v>
      </c>
      <c r="F110" s="3" t="s">
        <v>326</v>
      </c>
      <c r="G110" s="3" t="s">
        <v>101</v>
      </c>
      <c r="H110" s="3"/>
      <c r="I110" s="3" t="s">
        <v>11</v>
      </c>
      <c r="J110" s="3"/>
      <c r="K110" s="3"/>
      <c r="L110" s="5"/>
      <c r="M110" s="3"/>
      <c r="N110" s="4">
        <v>36</v>
      </c>
    </row>
    <row r="111" spans="1:14" x14ac:dyDescent="0.2">
      <c r="A111" s="1" t="s">
        <v>54</v>
      </c>
      <c r="B111" s="1">
        <v>37</v>
      </c>
      <c r="C111" s="7">
        <v>111</v>
      </c>
      <c r="D111" s="2">
        <v>10092930529</v>
      </c>
      <c r="E111" s="3" t="s">
        <v>327</v>
      </c>
      <c r="F111" s="3" t="s">
        <v>292</v>
      </c>
      <c r="G111" s="3" t="s">
        <v>12</v>
      </c>
      <c r="H111" s="3" t="s">
        <v>100</v>
      </c>
      <c r="I111" s="3" t="s">
        <v>11</v>
      </c>
      <c r="J111" s="3"/>
      <c r="K111" s="3"/>
      <c r="L111" s="5"/>
      <c r="M111" s="3"/>
      <c r="N111" s="3">
        <v>37</v>
      </c>
    </row>
    <row r="112" spans="1:14" x14ac:dyDescent="0.2">
      <c r="A112" s="1" t="s">
        <v>54</v>
      </c>
      <c r="B112" s="1">
        <v>38</v>
      </c>
      <c r="C112" s="7">
        <v>120</v>
      </c>
      <c r="D112" s="2">
        <v>10139555601</v>
      </c>
      <c r="E112" s="3" t="s">
        <v>328</v>
      </c>
      <c r="F112" s="3" t="s">
        <v>183</v>
      </c>
      <c r="G112" s="3" t="s">
        <v>104</v>
      </c>
      <c r="H112" s="3" t="s">
        <v>293</v>
      </c>
      <c r="I112" s="3" t="s">
        <v>11</v>
      </c>
      <c r="J112" s="3"/>
      <c r="K112" s="3"/>
      <c r="L112" s="5"/>
      <c r="M112" s="3"/>
      <c r="N112" s="4">
        <v>38</v>
      </c>
    </row>
    <row r="113" spans="1:14" x14ac:dyDescent="0.2">
      <c r="A113" s="1" t="s">
        <v>54</v>
      </c>
      <c r="B113" s="1"/>
      <c r="C113" s="7">
        <v>137</v>
      </c>
      <c r="D113" s="2">
        <v>10153989096</v>
      </c>
      <c r="E113" s="3" t="s">
        <v>329</v>
      </c>
      <c r="F113" s="3" t="s">
        <v>330</v>
      </c>
      <c r="G113" s="3" t="s">
        <v>276</v>
      </c>
      <c r="H113" s="3" t="s">
        <v>277</v>
      </c>
      <c r="I113" s="3" t="s">
        <v>11</v>
      </c>
      <c r="J113" s="3"/>
      <c r="K113" s="3"/>
      <c r="L113" s="5"/>
      <c r="M113" s="1" t="s">
        <v>228</v>
      </c>
      <c r="N113" s="4">
        <v>39</v>
      </c>
    </row>
    <row r="114" spans="1:14" x14ac:dyDescent="0.2">
      <c r="A114" s="1" t="s">
        <v>60</v>
      </c>
      <c r="B114" s="1">
        <v>1</v>
      </c>
      <c r="C114" s="7">
        <v>47</v>
      </c>
      <c r="D114" s="2">
        <v>10048871917</v>
      </c>
      <c r="E114" s="3" t="s">
        <v>331</v>
      </c>
      <c r="F114" s="3" t="s">
        <v>97</v>
      </c>
      <c r="G114" s="3" t="s">
        <v>216</v>
      </c>
      <c r="H114" s="3" t="s">
        <v>284</v>
      </c>
      <c r="I114" s="3" t="s">
        <v>11</v>
      </c>
      <c r="J114" s="3"/>
      <c r="K114" s="3"/>
      <c r="L114" s="5"/>
      <c r="M114" s="3"/>
      <c r="N114" s="4">
        <v>1</v>
      </c>
    </row>
    <row r="115" spans="1:14" x14ac:dyDescent="0.2">
      <c r="A115" s="1" t="s">
        <v>60</v>
      </c>
      <c r="B115" s="1">
        <v>2</v>
      </c>
      <c r="C115" s="7">
        <v>25</v>
      </c>
      <c r="D115" s="1">
        <v>10010660987</v>
      </c>
      <c r="E115" s="3" t="s">
        <v>332</v>
      </c>
      <c r="F115" s="3" t="s">
        <v>333</v>
      </c>
      <c r="G115" s="3" t="s">
        <v>334</v>
      </c>
      <c r="H115" s="3" t="s">
        <v>335</v>
      </c>
      <c r="I115" s="3" t="s">
        <v>11</v>
      </c>
      <c r="J115" s="3"/>
      <c r="K115" s="3"/>
      <c r="L115" s="5"/>
      <c r="M115" s="3"/>
      <c r="N115" s="3">
        <v>2</v>
      </c>
    </row>
    <row r="116" spans="1:14" x14ac:dyDescent="0.2">
      <c r="A116" s="1" t="s">
        <v>60</v>
      </c>
      <c r="B116" s="1">
        <v>3</v>
      </c>
      <c r="C116" s="7">
        <v>53</v>
      </c>
      <c r="D116" s="1">
        <v>10015327495</v>
      </c>
      <c r="E116" s="3" t="s">
        <v>336</v>
      </c>
      <c r="F116" s="3" t="s">
        <v>337</v>
      </c>
      <c r="G116" s="3" t="s">
        <v>338</v>
      </c>
      <c r="H116" s="3" t="s">
        <v>339</v>
      </c>
      <c r="I116" s="3" t="s">
        <v>11</v>
      </c>
      <c r="J116" s="3"/>
      <c r="K116" s="3"/>
      <c r="L116" s="5"/>
      <c r="M116" s="3"/>
      <c r="N116" s="4">
        <v>3</v>
      </c>
    </row>
    <row r="117" spans="1:14" x14ac:dyDescent="0.2">
      <c r="A117" s="1" t="s">
        <v>60</v>
      </c>
      <c r="B117" s="1">
        <v>4</v>
      </c>
      <c r="C117" s="7">
        <v>60</v>
      </c>
      <c r="D117" s="1">
        <v>10045795502</v>
      </c>
      <c r="E117" s="3" t="s">
        <v>340</v>
      </c>
      <c r="F117" s="3" t="s">
        <v>341</v>
      </c>
      <c r="G117" s="3" t="s">
        <v>342</v>
      </c>
      <c r="H117" s="3" t="s">
        <v>343</v>
      </c>
      <c r="I117" s="3" t="s">
        <v>11</v>
      </c>
      <c r="J117" s="3"/>
      <c r="K117" s="3"/>
      <c r="L117" s="5"/>
      <c r="M117" s="3"/>
      <c r="N117" s="3">
        <v>4</v>
      </c>
    </row>
    <row r="118" spans="1:14" x14ac:dyDescent="0.2">
      <c r="A118" s="1" t="s">
        <v>60</v>
      </c>
      <c r="B118" s="1">
        <v>5</v>
      </c>
      <c r="C118" s="7">
        <v>36</v>
      </c>
      <c r="D118" s="1">
        <v>10015327600</v>
      </c>
      <c r="E118" s="3" t="s">
        <v>344</v>
      </c>
      <c r="F118" s="3" t="s">
        <v>345</v>
      </c>
      <c r="G118" s="3" t="s">
        <v>276</v>
      </c>
      <c r="H118" s="3" t="s">
        <v>346</v>
      </c>
      <c r="I118" s="3" t="s">
        <v>11</v>
      </c>
      <c r="J118" s="3"/>
      <c r="K118" s="3"/>
      <c r="L118" s="5"/>
      <c r="M118" s="3"/>
      <c r="N118" s="4">
        <v>5</v>
      </c>
    </row>
    <row r="119" spans="1:14" x14ac:dyDescent="0.2">
      <c r="A119" s="1" t="s">
        <v>60</v>
      </c>
      <c r="B119" s="1">
        <v>6</v>
      </c>
      <c r="C119" s="7">
        <v>9</v>
      </c>
      <c r="D119" s="1">
        <v>10017615180</v>
      </c>
      <c r="E119" s="3" t="s">
        <v>347</v>
      </c>
      <c r="F119" s="3" t="s">
        <v>348</v>
      </c>
      <c r="G119" s="3" t="s">
        <v>261</v>
      </c>
      <c r="H119" s="3" t="s">
        <v>262</v>
      </c>
      <c r="I119" s="3" t="s">
        <v>11</v>
      </c>
      <c r="J119" s="3"/>
      <c r="K119" s="3"/>
      <c r="L119" s="5"/>
      <c r="M119" s="3"/>
      <c r="N119" s="3">
        <v>6</v>
      </c>
    </row>
    <row r="120" spans="1:14" x14ac:dyDescent="0.2">
      <c r="A120" s="1" t="s">
        <v>60</v>
      </c>
      <c r="B120" s="1">
        <v>7</v>
      </c>
      <c r="C120" s="7">
        <v>43</v>
      </c>
      <c r="D120" s="1">
        <v>10127079983</v>
      </c>
      <c r="E120" s="3" t="s">
        <v>349</v>
      </c>
      <c r="F120" s="3" t="s">
        <v>350</v>
      </c>
      <c r="G120" s="3" t="s">
        <v>281</v>
      </c>
      <c r="H120" s="3" t="s">
        <v>351</v>
      </c>
      <c r="I120" s="3" t="s">
        <v>11</v>
      </c>
      <c r="J120" s="3"/>
      <c r="K120" s="3"/>
      <c r="L120" s="5"/>
      <c r="M120" s="3"/>
      <c r="N120" s="4">
        <v>7</v>
      </c>
    </row>
    <row r="121" spans="1:14" x14ac:dyDescent="0.2">
      <c r="A121" s="1" t="s">
        <v>60</v>
      </c>
      <c r="B121" s="1">
        <v>8</v>
      </c>
      <c r="C121" s="7">
        <v>48</v>
      </c>
      <c r="D121" s="1">
        <v>10009726050</v>
      </c>
      <c r="E121" s="3" t="s">
        <v>352</v>
      </c>
      <c r="F121" s="3" t="s">
        <v>98</v>
      </c>
      <c r="G121" s="3" t="s">
        <v>216</v>
      </c>
      <c r="H121" s="3" t="s">
        <v>284</v>
      </c>
      <c r="I121" s="3" t="s">
        <v>11</v>
      </c>
      <c r="J121" s="3"/>
      <c r="K121" s="3"/>
      <c r="L121" s="5"/>
      <c r="M121" s="3"/>
      <c r="N121" s="3">
        <v>8</v>
      </c>
    </row>
    <row r="122" spans="1:14" x14ac:dyDescent="0.2">
      <c r="A122" s="1" t="s">
        <v>60</v>
      </c>
      <c r="B122" s="1">
        <v>9</v>
      </c>
      <c r="C122" s="7">
        <v>54</v>
      </c>
      <c r="D122" s="1">
        <v>10034792668</v>
      </c>
      <c r="E122" s="3" t="s">
        <v>353</v>
      </c>
      <c r="F122" s="3" t="s">
        <v>354</v>
      </c>
      <c r="G122" s="3" t="s">
        <v>338</v>
      </c>
      <c r="H122" s="3" t="s">
        <v>339</v>
      </c>
      <c r="I122" s="3" t="s">
        <v>11</v>
      </c>
      <c r="J122" s="3"/>
      <c r="K122" s="3"/>
      <c r="L122" s="5"/>
      <c r="M122" s="3"/>
      <c r="N122" s="4">
        <v>9</v>
      </c>
    </row>
    <row r="123" spans="1:14" x14ac:dyDescent="0.2">
      <c r="A123" s="1" t="s">
        <v>60</v>
      </c>
      <c r="B123" s="1">
        <v>10</v>
      </c>
      <c r="C123" s="7">
        <v>42</v>
      </c>
      <c r="D123" s="1">
        <v>10112904243</v>
      </c>
      <c r="E123" s="3" t="s">
        <v>355</v>
      </c>
      <c r="F123" s="3" t="s">
        <v>356</v>
      </c>
      <c r="G123" s="3" t="s">
        <v>281</v>
      </c>
      <c r="H123" s="3" t="s">
        <v>351</v>
      </c>
      <c r="I123" s="3" t="s">
        <v>11</v>
      </c>
      <c r="J123" s="3"/>
      <c r="K123" s="3"/>
      <c r="L123" s="5"/>
      <c r="M123" s="3"/>
      <c r="N123" s="3">
        <v>10</v>
      </c>
    </row>
    <row r="124" spans="1:14" x14ac:dyDescent="0.2">
      <c r="A124" s="1" t="s">
        <v>60</v>
      </c>
      <c r="B124" s="1">
        <v>11</v>
      </c>
      <c r="C124" s="7">
        <v>49</v>
      </c>
      <c r="D124" s="1">
        <v>10009424744</v>
      </c>
      <c r="E124" s="3" t="s">
        <v>357</v>
      </c>
      <c r="F124" s="3" t="s">
        <v>358</v>
      </c>
      <c r="G124" s="3" t="s">
        <v>216</v>
      </c>
      <c r="H124" s="3" t="s">
        <v>284</v>
      </c>
      <c r="I124" s="3" t="s">
        <v>11</v>
      </c>
      <c r="J124" s="3"/>
      <c r="K124" s="3"/>
      <c r="L124" s="5"/>
      <c r="M124" s="3"/>
      <c r="N124" s="4">
        <v>11</v>
      </c>
    </row>
    <row r="125" spans="1:14" x14ac:dyDescent="0.2">
      <c r="A125" s="1" t="s">
        <v>60</v>
      </c>
      <c r="B125" s="1">
        <v>12</v>
      </c>
      <c r="C125" s="7">
        <v>56</v>
      </c>
      <c r="D125" s="1">
        <v>10069918893</v>
      </c>
      <c r="E125" s="3" t="s">
        <v>359</v>
      </c>
      <c r="F125" s="3" t="s">
        <v>360</v>
      </c>
      <c r="G125" s="3" t="s">
        <v>338</v>
      </c>
      <c r="H125" s="3" t="s">
        <v>339</v>
      </c>
      <c r="I125" s="3" t="s">
        <v>11</v>
      </c>
      <c r="J125" s="3"/>
      <c r="K125" s="3"/>
      <c r="L125" s="5"/>
      <c r="M125" s="3"/>
      <c r="N125" s="3">
        <v>12</v>
      </c>
    </row>
    <row r="126" spans="1:14" x14ac:dyDescent="0.2">
      <c r="A126" s="1" t="s">
        <v>60</v>
      </c>
      <c r="B126" s="1">
        <v>13</v>
      </c>
      <c r="C126" s="7">
        <v>1</v>
      </c>
      <c r="D126" s="1">
        <v>10017556172</v>
      </c>
      <c r="E126" s="3" t="s">
        <v>361</v>
      </c>
      <c r="F126" s="3" t="s">
        <v>362</v>
      </c>
      <c r="G126" s="3" t="s">
        <v>261</v>
      </c>
      <c r="H126" s="3" t="s">
        <v>262</v>
      </c>
      <c r="I126" s="3" t="s">
        <v>11</v>
      </c>
      <c r="J126" s="3"/>
      <c r="K126" s="3"/>
      <c r="L126" s="5"/>
      <c r="M126" s="3"/>
      <c r="N126" s="4">
        <v>13</v>
      </c>
    </row>
    <row r="127" spans="1:14" x14ac:dyDescent="0.2">
      <c r="A127" s="1" t="s">
        <v>60</v>
      </c>
      <c r="B127" s="1">
        <v>14</v>
      </c>
      <c r="C127" s="7">
        <v>76</v>
      </c>
      <c r="D127" s="1">
        <v>10079374373</v>
      </c>
      <c r="E127" s="3" t="s">
        <v>363</v>
      </c>
      <c r="F127" s="3" t="s">
        <v>364</v>
      </c>
      <c r="G127" s="3" t="s">
        <v>216</v>
      </c>
      <c r="H127" s="3" t="s">
        <v>284</v>
      </c>
      <c r="I127" s="3" t="s">
        <v>11</v>
      </c>
      <c r="J127" s="3"/>
      <c r="K127" s="3"/>
      <c r="L127" s="5"/>
      <c r="M127" s="3"/>
      <c r="N127" s="3">
        <v>14</v>
      </c>
    </row>
    <row r="128" spans="1:14" x14ac:dyDescent="0.2">
      <c r="A128" s="1" t="s">
        <v>60</v>
      </c>
      <c r="B128" s="1">
        <v>15</v>
      </c>
      <c r="C128" s="7">
        <v>38</v>
      </c>
      <c r="D128" s="2">
        <v>10083701078</v>
      </c>
      <c r="E128" s="3" t="s">
        <v>365</v>
      </c>
      <c r="F128" s="3" t="s">
        <v>366</v>
      </c>
      <c r="G128" s="3" t="s">
        <v>276</v>
      </c>
      <c r="H128" s="3" t="s">
        <v>346</v>
      </c>
      <c r="I128" s="3" t="s">
        <v>11</v>
      </c>
      <c r="J128" s="3"/>
      <c r="K128" s="3"/>
      <c r="L128" s="5"/>
      <c r="M128" s="3"/>
      <c r="N128" s="4">
        <v>15</v>
      </c>
    </row>
    <row r="129" spans="1:14" x14ac:dyDescent="0.2">
      <c r="A129" s="1" t="s">
        <v>60</v>
      </c>
      <c r="B129" s="1">
        <v>16</v>
      </c>
      <c r="C129" s="7">
        <v>24</v>
      </c>
      <c r="D129" s="2">
        <v>10009975927</v>
      </c>
      <c r="E129" s="3" t="s">
        <v>367</v>
      </c>
      <c r="F129" s="3" t="s">
        <v>333</v>
      </c>
      <c r="G129" s="3" t="s">
        <v>334</v>
      </c>
      <c r="H129" s="3" t="s">
        <v>335</v>
      </c>
      <c r="I129" s="3" t="s">
        <v>11</v>
      </c>
      <c r="J129" s="3"/>
      <c r="K129" s="3"/>
      <c r="L129" s="5"/>
      <c r="M129" s="3"/>
      <c r="N129" s="3">
        <v>16</v>
      </c>
    </row>
    <row r="130" spans="1:14" x14ac:dyDescent="0.2">
      <c r="A130" s="1" t="s">
        <v>60</v>
      </c>
      <c r="B130" s="1">
        <v>17</v>
      </c>
      <c r="C130" s="7">
        <v>77</v>
      </c>
      <c r="D130" s="2">
        <v>10035026882</v>
      </c>
      <c r="E130" s="3" t="s">
        <v>368</v>
      </c>
      <c r="F130" s="3" t="s">
        <v>369</v>
      </c>
      <c r="G130" s="3" t="s">
        <v>99</v>
      </c>
      <c r="H130" s="3" t="s">
        <v>273</v>
      </c>
      <c r="I130" s="3" t="s">
        <v>11</v>
      </c>
      <c r="J130" s="3"/>
      <c r="K130" s="3"/>
      <c r="L130" s="5"/>
      <c r="M130" s="3"/>
      <c r="N130" s="4">
        <v>17</v>
      </c>
    </row>
    <row r="131" spans="1:14" x14ac:dyDescent="0.2">
      <c r="A131" s="1" t="s">
        <v>60</v>
      </c>
      <c r="B131" s="1">
        <v>18</v>
      </c>
      <c r="C131" s="7">
        <v>16</v>
      </c>
      <c r="D131" s="2">
        <v>10047315469</v>
      </c>
      <c r="E131" s="3" t="s">
        <v>370</v>
      </c>
      <c r="F131" s="3" t="s">
        <v>371</v>
      </c>
      <c r="G131" s="3" t="s">
        <v>12</v>
      </c>
      <c r="H131" s="3" t="s">
        <v>100</v>
      </c>
      <c r="I131" s="3" t="s">
        <v>11</v>
      </c>
      <c r="J131" s="3"/>
      <c r="K131" s="3"/>
      <c r="L131" s="5"/>
      <c r="M131" s="3"/>
      <c r="N131" s="3">
        <v>18</v>
      </c>
    </row>
    <row r="132" spans="1:14" x14ac:dyDescent="0.2">
      <c r="A132" s="1" t="s">
        <v>60</v>
      </c>
      <c r="B132" s="1">
        <v>19</v>
      </c>
      <c r="C132" s="7">
        <v>33</v>
      </c>
      <c r="D132" s="2">
        <v>10023561886</v>
      </c>
      <c r="E132" s="3" t="s">
        <v>372</v>
      </c>
      <c r="F132" s="3" t="s">
        <v>159</v>
      </c>
      <c r="G132" s="3" t="s">
        <v>12</v>
      </c>
      <c r="H132" s="3" t="s">
        <v>96</v>
      </c>
      <c r="I132" s="3" t="s">
        <v>11</v>
      </c>
      <c r="J132" s="3"/>
      <c r="K132" s="3"/>
      <c r="L132" s="5"/>
      <c r="M132" s="3"/>
      <c r="N132" s="4">
        <v>19</v>
      </c>
    </row>
    <row r="133" spans="1:14" x14ac:dyDescent="0.2">
      <c r="A133" s="1" t="s">
        <v>60</v>
      </c>
      <c r="B133" s="1">
        <v>20</v>
      </c>
      <c r="C133" s="7">
        <v>59</v>
      </c>
      <c r="D133" s="2">
        <v>10048891620</v>
      </c>
      <c r="E133" s="3" t="s">
        <v>373</v>
      </c>
      <c r="F133" s="3" t="s">
        <v>374</v>
      </c>
      <c r="G133" s="3" t="s">
        <v>342</v>
      </c>
      <c r="H133" s="3" t="s">
        <v>343</v>
      </c>
      <c r="I133" s="3" t="s">
        <v>11</v>
      </c>
      <c r="J133" s="3"/>
      <c r="K133" s="3"/>
      <c r="L133" s="5"/>
      <c r="M133" s="3"/>
      <c r="N133" s="3">
        <v>20</v>
      </c>
    </row>
    <row r="134" spans="1:14" x14ac:dyDescent="0.2">
      <c r="A134" s="1" t="s">
        <v>60</v>
      </c>
      <c r="B134" s="1">
        <v>21</v>
      </c>
      <c r="C134" s="7">
        <v>34</v>
      </c>
      <c r="D134" s="2">
        <v>10097608555</v>
      </c>
      <c r="E134" s="3" t="s">
        <v>375</v>
      </c>
      <c r="F134" s="3" t="s">
        <v>376</v>
      </c>
      <c r="G134" s="3" t="s">
        <v>101</v>
      </c>
      <c r="H134" s="3" t="s">
        <v>96</v>
      </c>
      <c r="I134" s="3" t="s">
        <v>11</v>
      </c>
      <c r="J134" s="3"/>
      <c r="K134" s="3"/>
      <c r="L134" s="5"/>
      <c r="M134" s="3"/>
      <c r="N134" s="4">
        <v>21</v>
      </c>
    </row>
    <row r="135" spans="1:14" x14ac:dyDescent="0.2">
      <c r="A135" s="1" t="s">
        <v>60</v>
      </c>
      <c r="B135" s="1">
        <v>22</v>
      </c>
      <c r="C135" s="7">
        <v>3</v>
      </c>
      <c r="D135" s="2">
        <v>10093948221</v>
      </c>
      <c r="E135" s="3" t="s">
        <v>377</v>
      </c>
      <c r="F135" s="3" t="s">
        <v>378</v>
      </c>
      <c r="G135" s="3" t="s">
        <v>261</v>
      </c>
      <c r="H135" s="3" t="s">
        <v>262</v>
      </c>
      <c r="I135" s="3" t="s">
        <v>11</v>
      </c>
      <c r="J135" s="3"/>
      <c r="K135" s="3"/>
      <c r="L135" s="5"/>
      <c r="M135" s="3"/>
      <c r="N135" s="3">
        <v>22</v>
      </c>
    </row>
    <row r="136" spans="1:14" x14ac:dyDescent="0.2">
      <c r="A136" s="1" t="s">
        <v>60</v>
      </c>
      <c r="B136" s="1">
        <v>23</v>
      </c>
      <c r="C136" s="7">
        <v>55</v>
      </c>
      <c r="D136" s="2">
        <v>10034780342</v>
      </c>
      <c r="E136" s="3" t="s">
        <v>379</v>
      </c>
      <c r="F136" s="3" t="s">
        <v>380</v>
      </c>
      <c r="G136" s="3" t="s">
        <v>338</v>
      </c>
      <c r="H136" s="3" t="s">
        <v>339</v>
      </c>
      <c r="I136" s="3" t="s">
        <v>11</v>
      </c>
      <c r="J136" s="3"/>
      <c r="K136" s="3"/>
      <c r="L136" s="5"/>
      <c r="M136" s="3"/>
      <c r="N136" s="4">
        <v>23</v>
      </c>
    </row>
    <row r="137" spans="1:14" x14ac:dyDescent="0.2">
      <c r="A137" s="1" t="s">
        <v>60</v>
      </c>
      <c r="B137" s="1">
        <v>24</v>
      </c>
      <c r="C137" s="7">
        <v>14</v>
      </c>
      <c r="D137" s="2">
        <v>10047400547</v>
      </c>
      <c r="E137" s="3" t="s">
        <v>381</v>
      </c>
      <c r="F137" s="3" t="s">
        <v>314</v>
      </c>
      <c r="G137" s="3" t="s">
        <v>12</v>
      </c>
      <c r="H137" s="3" t="s">
        <v>100</v>
      </c>
      <c r="I137" s="3" t="s">
        <v>11</v>
      </c>
      <c r="J137" s="3"/>
      <c r="K137" s="3"/>
      <c r="L137" s="5"/>
      <c r="M137" s="3"/>
      <c r="N137" s="3">
        <v>24</v>
      </c>
    </row>
    <row r="138" spans="1:14" x14ac:dyDescent="0.2">
      <c r="A138" s="1" t="s">
        <v>60</v>
      </c>
      <c r="B138" s="1">
        <v>25</v>
      </c>
      <c r="C138" s="7">
        <v>39</v>
      </c>
      <c r="D138" s="2">
        <v>10096427074</v>
      </c>
      <c r="E138" s="3" t="s">
        <v>382</v>
      </c>
      <c r="F138" s="3" t="s">
        <v>383</v>
      </c>
      <c r="G138" s="3" t="s">
        <v>276</v>
      </c>
      <c r="H138" s="3" t="s">
        <v>346</v>
      </c>
      <c r="I138" s="3" t="s">
        <v>11</v>
      </c>
      <c r="J138" s="3"/>
      <c r="K138" s="3"/>
      <c r="L138" s="5"/>
      <c r="M138" s="3"/>
      <c r="N138" s="4">
        <v>25</v>
      </c>
    </row>
    <row r="139" spans="1:14" x14ac:dyDescent="0.2">
      <c r="A139" s="1" t="s">
        <v>60</v>
      </c>
      <c r="B139" s="1">
        <v>26</v>
      </c>
      <c r="C139" s="7">
        <v>28</v>
      </c>
      <c r="D139" s="2">
        <v>10047309409</v>
      </c>
      <c r="E139" s="3" t="s">
        <v>384</v>
      </c>
      <c r="F139" s="3" t="s">
        <v>102</v>
      </c>
      <c r="G139" s="3" t="s">
        <v>12</v>
      </c>
      <c r="H139" s="3" t="s">
        <v>96</v>
      </c>
      <c r="I139" s="3" t="s">
        <v>11</v>
      </c>
      <c r="J139" s="3"/>
      <c r="K139" s="3"/>
      <c r="L139" s="5"/>
      <c r="M139" s="3"/>
      <c r="N139" s="3">
        <v>26</v>
      </c>
    </row>
    <row r="140" spans="1:14" x14ac:dyDescent="0.2">
      <c r="A140" s="1" t="s">
        <v>60</v>
      </c>
      <c r="B140" s="1">
        <v>27</v>
      </c>
      <c r="C140" s="7">
        <v>61</v>
      </c>
      <c r="D140" s="2">
        <v>10070113196</v>
      </c>
      <c r="E140" s="3" t="s">
        <v>385</v>
      </c>
      <c r="F140" s="3" t="s">
        <v>386</v>
      </c>
      <c r="G140" s="3" t="s">
        <v>387</v>
      </c>
      <c r="H140" s="3" t="s">
        <v>388</v>
      </c>
      <c r="I140" s="3" t="s">
        <v>11</v>
      </c>
      <c r="J140" s="3"/>
      <c r="K140" s="3"/>
      <c r="L140" s="5"/>
      <c r="M140" s="3"/>
      <c r="N140" s="4">
        <v>27</v>
      </c>
    </row>
    <row r="141" spans="1:14" x14ac:dyDescent="0.2">
      <c r="A141" s="1" t="s">
        <v>60</v>
      </c>
      <c r="B141" s="1">
        <v>28</v>
      </c>
      <c r="C141" s="7">
        <v>74</v>
      </c>
      <c r="D141" s="2">
        <v>10050892446</v>
      </c>
      <c r="E141" s="3" t="s">
        <v>389</v>
      </c>
      <c r="F141" s="3" t="s">
        <v>390</v>
      </c>
      <c r="G141" s="3" t="s">
        <v>334</v>
      </c>
      <c r="H141" s="3"/>
      <c r="I141" s="3" t="s">
        <v>11</v>
      </c>
      <c r="J141" s="3"/>
      <c r="K141" s="3"/>
      <c r="L141" s="5"/>
      <c r="M141" s="3"/>
      <c r="N141" s="3">
        <v>28</v>
      </c>
    </row>
    <row r="142" spans="1:14" x14ac:dyDescent="0.2">
      <c r="A142" s="1" t="s">
        <v>60</v>
      </c>
      <c r="B142" s="1">
        <v>29</v>
      </c>
      <c r="C142" s="7">
        <v>70</v>
      </c>
      <c r="D142" s="2">
        <v>10047280309</v>
      </c>
      <c r="E142" s="3" t="s">
        <v>391</v>
      </c>
      <c r="F142" s="3" t="s">
        <v>103</v>
      </c>
      <c r="G142" s="3" t="s">
        <v>12</v>
      </c>
      <c r="H142" s="3" t="s">
        <v>392</v>
      </c>
      <c r="I142" s="3" t="s">
        <v>11</v>
      </c>
      <c r="J142" s="3"/>
      <c r="K142" s="3"/>
      <c r="L142" s="5"/>
      <c r="M142" s="3"/>
      <c r="N142" s="4">
        <v>29</v>
      </c>
    </row>
    <row r="143" spans="1:14" x14ac:dyDescent="0.2">
      <c r="A143" s="1" t="s">
        <v>60</v>
      </c>
      <c r="B143" s="1">
        <v>30</v>
      </c>
      <c r="C143" s="7">
        <v>71</v>
      </c>
      <c r="D143" s="2">
        <v>10047280410</v>
      </c>
      <c r="E143" s="3" t="s">
        <v>391</v>
      </c>
      <c r="F143" s="3" t="s">
        <v>393</v>
      </c>
      <c r="G143" s="3" t="s">
        <v>12</v>
      </c>
      <c r="H143" s="3" t="s">
        <v>392</v>
      </c>
      <c r="I143" s="3" t="s">
        <v>11</v>
      </c>
      <c r="J143" s="3"/>
      <c r="K143" s="3"/>
      <c r="L143" s="5"/>
      <c r="M143" s="3"/>
      <c r="N143" s="3">
        <v>30</v>
      </c>
    </row>
    <row r="144" spans="1:14" x14ac:dyDescent="0.2">
      <c r="A144" s="1" t="s">
        <v>60</v>
      </c>
      <c r="B144" s="1">
        <v>31</v>
      </c>
      <c r="C144" s="7">
        <v>51</v>
      </c>
      <c r="D144" s="2">
        <v>10083073208</v>
      </c>
      <c r="E144" s="3" t="s">
        <v>394</v>
      </c>
      <c r="F144" s="3" t="s">
        <v>395</v>
      </c>
      <c r="G144" s="3" t="s">
        <v>216</v>
      </c>
      <c r="H144" s="3" t="s">
        <v>284</v>
      </c>
      <c r="I144" s="3" t="s">
        <v>11</v>
      </c>
      <c r="J144" s="3"/>
      <c r="K144" s="3"/>
      <c r="L144" s="5"/>
      <c r="M144" s="3"/>
      <c r="N144" s="4">
        <v>31</v>
      </c>
    </row>
    <row r="145" spans="1:14" x14ac:dyDescent="0.2">
      <c r="A145" s="1" t="s">
        <v>60</v>
      </c>
      <c r="B145" s="1">
        <v>32</v>
      </c>
      <c r="C145" s="7">
        <v>45</v>
      </c>
      <c r="D145" s="2">
        <v>10094072402</v>
      </c>
      <c r="E145" s="3" t="s">
        <v>396</v>
      </c>
      <c r="F145" s="3" t="s">
        <v>350</v>
      </c>
      <c r="G145" s="3" t="s">
        <v>281</v>
      </c>
      <c r="H145" s="3" t="s">
        <v>351</v>
      </c>
      <c r="I145" s="3" t="s">
        <v>11</v>
      </c>
      <c r="J145" s="3"/>
      <c r="K145" s="3"/>
      <c r="L145" s="5"/>
      <c r="M145" s="3"/>
      <c r="N145" s="3">
        <v>32</v>
      </c>
    </row>
    <row r="146" spans="1:14" x14ac:dyDescent="0.2">
      <c r="A146" s="1" t="s">
        <v>60</v>
      </c>
      <c r="B146" s="1">
        <v>33</v>
      </c>
      <c r="C146" s="7">
        <v>67</v>
      </c>
      <c r="D146" s="2">
        <v>10079055586</v>
      </c>
      <c r="E146" s="3" t="s">
        <v>397</v>
      </c>
      <c r="F146" s="3" t="s">
        <v>398</v>
      </c>
      <c r="G146" s="3" t="s">
        <v>307</v>
      </c>
      <c r="H146" s="3" t="s">
        <v>308</v>
      </c>
      <c r="I146" s="3" t="s">
        <v>11</v>
      </c>
      <c r="J146" s="3"/>
      <c r="K146" s="3"/>
      <c r="L146" s="5"/>
      <c r="M146" s="3"/>
      <c r="N146" s="4">
        <v>33</v>
      </c>
    </row>
    <row r="147" spans="1:14" x14ac:dyDescent="0.2">
      <c r="A147" s="1" t="s">
        <v>60</v>
      </c>
      <c r="B147" s="1">
        <v>34</v>
      </c>
      <c r="C147" s="7">
        <v>44</v>
      </c>
      <c r="D147" s="2">
        <v>10063516186</v>
      </c>
      <c r="E147" s="3" t="s">
        <v>399</v>
      </c>
      <c r="F147" s="3" t="s">
        <v>400</v>
      </c>
      <c r="G147" s="3" t="s">
        <v>281</v>
      </c>
      <c r="H147" s="3" t="s">
        <v>351</v>
      </c>
      <c r="I147" s="3" t="s">
        <v>11</v>
      </c>
      <c r="J147" s="3"/>
      <c r="K147" s="3"/>
      <c r="L147" s="5"/>
      <c r="M147" s="3"/>
      <c r="N147" s="3">
        <v>34</v>
      </c>
    </row>
    <row r="148" spans="1:14" x14ac:dyDescent="0.2">
      <c r="A148" s="1" t="s">
        <v>60</v>
      </c>
      <c r="B148" s="1">
        <v>35</v>
      </c>
      <c r="C148" s="7">
        <v>46</v>
      </c>
      <c r="D148" s="2">
        <v>10137272158</v>
      </c>
      <c r="E148" s="3" t="s">
        <v>401</v>
      </c>
      <c r="F148" s="3" t="s">
        <v>402</v>
      </c>
      <c r="G148" s="3" t="s">
        <v>186</v>
      </c>
      <c r="H148" s="3" t="s">
        <v>187</v>
      </c>
      <c r="I148" s="3" t="s">
        <v>11</v>
      </c>
      <c r="J148" s="3"/>
      <c r="K148" s="3"/>
      <c r="L148" s="5"/>
      <c r="M148" s="3"/>
      <c r="N148" s="4">
        <v>35</v>
      </c>
    </row>
    <row r="149" spans="1:14" x14ac:dyDescent="0.2">
      <c r="A149" s="1" t="s">
        <v>60</v>
      </c>
      <c r="B149" s="1">
        <v>36</v>
      </c>
      <c r="C149" s="7">
        <v>18</v>
      </c>
      <c r="D149" s="2">
        <v>10047303244</v>
      </c>
      <c r="E149" s="3" t="s">
        <v>403</v>
      </c>
      <c r="F149" s="3" t="s">
        <v>404</v>
      </c>
      <c r="G149" s="3" t="s">
        <v>12</v>
      </c>
      <c r="H149" s="3" t="s">
        <v>100</v>
      </c>
      <c r="I149" s="3" t="s">
        <v>11</v>
      </c>
      <c r="J149" s="3"/>
      <c r="K149" s="3"/>
      <c r="L149" s="5"/>
      <c r="M149" s="3"/>
      <c r="N149" s="3">
        <v>36</v>
      </c>
    </row>
    <row r="150" spans="1:14" x14ac:dyDescent="0.2">
      <c r="A150" s="1" t="s">
        <v>60</v>
      </c>
      <c r="B150" s="1">
        <v>37</v>
      </c>
      <c r="C150" s="7">
        <v>40</v>
      </c>
      <c r="D150" s="2">
        <v>10139599754</v>
      </c>
      <c r="E150" s="3" t="s">
        <v>405</v>
      </c>
      <c r="F150" s="3" t="s">
        <v>406</v>
      </c>
      <c r="G150" s="3" t="s">
        <v>276</v>
      </c>
      <c r="H150" s="3" t="s">
        <v>407</v>
      </c>
      <c r="I150" s="3" t="s">
        <v>11</v>
      </c>
      <c r="J150" s="3"/>
      <c r="K150" s="3"/>
      <c r="L150" s="5"/>
      <c r="M150" s="3"/>
      <c r="N150" s="4">
        <v>37</v>
      </c>
    </row>
    <row r="151" spans="1:14" x14ac:dyDescent="0.2">
      <c r="A151" s="1" t="s">
        <v>60</v>
      </c>
      <c r="B151" s="1">
        <v>38</v>
      </c>
      <c r="C151" s="7">
        <v>50</v>
      </c>
      <c r="D151" s="2">
        <v>10063966733</v>
      </c>
      <c r="E151" s="3" t="s">
        <v>408</v>
      </c>
      <c r="F151" s="3" t="s">
        <v>409</v>
      </c>
      <c r="G151" s="3" t="s">
        <v>216</v>
      </c>
      <c r="H151" s="3" t="s">
        <v>284</v>
      </c>
      <c r="I151" s="3" t="s">
        <v>11</v>
      </c>
      <c r="J151" s="3"/>
      <c r="K151" s="3"/>
      <c r="L151" s="5"/>
      <c r="M151" s="3"/>
      <c r="N151" s="3">
        <v>38</v>
      </c>
    </row>
    <row r="152" spans="1:14" x14ac:dyDescent="0.2">
      <c r="A152" s="1" t="s">
        <v>60</v>
      </c>
      <c r="B152" s="1">
        <v>39</v>
      </c>
      <c r="C152" s="7">
        <v>65</v>
      </c>
      <c r="D152" s="2">
        <v>10081178169</v>
      </c>
      <c r="E152" s="3" t="s">
        <v>169</v>
      </c>
      <c r="F152" s="3" t="s">
        <v>410</v>
      </c>
      <c r="G152" s="3" t="s">
        <v>104</v>
      </c>
      <c r="H152" s="3" t="s">
        <v>411</v>
      </c>
      <c r="I152" s="3" t="s">
        <v>11</v>
      </c>
      <c r="J152" s="3"/>
      <c r="K152" s="3"/>
      <c r="L152" s="5"/>
      <c r="M152" s="3"/>
      <c r="N152" s="4">
        <v>39</v>
      </c>
    </row>
    <row r="153" spans="1:14" x14ac:dyDescent="0.2">
      <c r="A153" s="1" t="s">
        <v>60</v>
      </c>
      <c r="B153" s="1">
        <v>40</v>
      </c>
      <c r="C153" s="7">
        <v>23</v>
      </c>
      <c r="D153" s="2">
        <v>10053810833</v>
      </c>
      <c r="E153" s="3" t="s">
        <v>412</v>
      </c>
      <c r="F153" s="3" t="s">
        <v>413</v>
      </c>
      <c r="G153" s="3" t="s">
        <v>216</v>
      </c>
      <c r="H153" s="3" t="s">
        <v>217</v>
      </c>
      <c r="I153" s="3" t="s">
        <v>11</v>
      </c>
      <c r="J153" s="3"/>
      <c r="K153" s="3"/>
      <c r="L153" s="5"/>
      <c r="M153" s="3"/>
      <c r="N153" s="3">
        <v>40</v>
      </c>
    </row>
    <row r="154" spans="1:14" x14ac:dyDescent="0.2">
      <c r="A154" s="1" t="s">
        <v>60</v>
      </c>
      <c r="B154" s="1">
        <v>41</v>
      </c>
      <c r="C154" s="7">
        <v>13</v>
      </c>
      <c r="D154" s="2">
        <v>10047431263</v>
      </c>
      <c r="E154" s="3" t="s">
        <v>414</v>
      </c>
      <c r="F154" s="3" t="s">
        <v>415</v>
      </c>
      <c r="G154" s="3" t="s">
        <v>12</v>
      </c>
      <c r="H154" s="3" t="s">
        <v>416</v>
      </c>
      <c r="I154" s="3" t="s">
        <v>11</v>
      </c>
      <c r="J154" s="3"/>
      <c r="K154" s="3"/>
      <c r="L154" s="5"/>
      <c r="M154" s="3"/>
      <c r="N154" s="4">
        <v>41</v>
      </c>
    </row>
    <row r="155" spans="1:14" x14ac:dyDescent="0.2">
      <c r="A155" s="1" t="s">
        <v>60</v>
      </c>
      <c r="B155" s="1">
        <v>42</v>
      </c>
      <c r="C155" s="7">
        <v>57</v>
      </c>
      <c r="D155" s="2">
        <v>10064646541</v>
      </c>
      <c r="E155" s="3" t="s">
        <v>417</v>
      </c>
      <c r="F155" s="3" t="s">
        <v>98</v>
      </c>
      <c r="G155" s="3" t="s">
        <v>418</v>
      </c>
      <c r="H155" s="3" t="s">
        <v>418</v>
      </c>
      <c r="I155" s="3" t="s">
        <v>11</v>
      </c>
      <c r="J155" s="3"/>
      <c r="K155" s="3"/>
      <c r="L155" s="5"/>
      <c r="M155" s="3"/>
      <c r="N155" s="3">
        <v>42</v>
      </c>
    </row>
    <row r="156" spans="1:14" x14ac:dyDescent="0.2">
      <c r="A156" s="1" t="s">
        <v>60</v>
      </c>
      <c r="B156" s="1">
        <v>43</v>
      </c>
      <c r="C156" s="7">
        <v>22</v>
      </c>
      <c r="D156" s="2">
        <v>10073264888</v>
      </c>
      <c r="E156" s="3" t="s">
        <v>419</v>
      </c>
      <c r="F156" s="3" t="s">
        <v>420</v>
      </c>
      <c r="G156" s="3" t="s">
        <v>216</v>
      </c>
      <c r="H156" s="3" t="s">
        <v>217</v>
      </c>
      <c r="I156" s="3" t="s">
        <v>11</v>
      </c>
      <c r="J156" s="3"/>
      <c r="K156" s="3"/>
      <c r="L156" s="5"/>
      <c r="M156" s="3"/>
      <c r="N156" s="4">
        <v>43</v>
      </c>
    </row>
    <row r="157" spans="1:14" x14ac:dyDescent="0.2">
      <c r="A157" s="1" t="s">
        <v>60</v>
      </c>
      <c r="B157" s="1">
        <v>44</v>
      </c>
      <c r="C157" s="7">
        <v>66</v>
      </c>
      <c r="D157" s="2">
        <v>10128658659</v>
      </c>
      <c r="E157" s="3" t="s">
        <v>421</v>
      </c>
      <c r="F157" s="3" t="s">
        <v>422</v>
      </c>
      <c r="G157" s="3" t="s">
        <v>281</v>
      </c>
      <c r="H157" s="3" t="s">
        <v>281</v>
      </c>
      <c r="I157" s="3" t="s">
        <v>11</v>
      </c>
      <c r="J157" s="3"/>
      <c r="K157" s="3"/>
      <c r="L157" s="5"/>
      <c r="M157" s="3"/>
      <c r="N157" s="3">
        <v>44</v>
      </c>
    </row>
    <row r="158" spans="1:14" x14ac:dyDescent="0.2">
      <c r="A158" s="1" t="s">
        <v>60</v>
      </c>
      <c r="B158" s="1">
        <v>45</v>
      </c>
      <c r="C158" s="7">
        <v>30</v>
      </c>
      <c r="D158" s="2">
        <v>10047329314</v>
      </c>
      <c r="E158" s="3" t="s">
        <v>423</v>
      </c>
      <c r="F158" s="3" t="s">
        <v>424</v>
      </c>
      <c r="G158" s="3" t="s">
        <v>12</v>
      </c>
      <c r="H158" s="3" t="s">
        <v>96</v>
      </c>
      <c r="I158" s="3" t="s">
        <v>11</v>
      </c>
      <c r="J158" s="3"/>
      <c r="K158" s="3"/>
      <c r="L158" s="5"/>
      <c r="M158" s="3"/>
      <c r="N158" s="4">
        <v>45</v>
      </c>
    </row>
    <row r="159" spans="1:14" x14ac:dyDescent="0.2">
      <c r="A159" s="1" t="s">
        <v>60</v>
      </c>
      <c r="B159" s="1">
        <v>46</v>
      </c>
      <c r="C159" s="7">
        <v>5</v>
      </c>
      <c r="D159" s="2">
        <v>10017647718</v>
      </c>
      <c r="E159" s="3" t="s">
        <v>425</v>
      </c>
      <c r="F159" s="3" t="s">
        <v>426</v>
      </c>
      <c r="G159" s="3" t="s">
        <v>261</v>
      </c>
      <c r="H159" s="3" t="s">
        <v>262</v>
      </c>
      <c r="I159" s="3" t="s">
        <v>11</v>
      </c>
      <c r="J159" s="3"/>
      <c r="K159" s="3"/>
      <c r="L159" s="5"/>
      <c r="M159" s="3"/>
      <c r="N159" s="3">
        <v>46</v>
      </c>
    </row>
    <row r="160" spans="1:14" x14ac:dyDescent="0.2">
      <c r="A160" s="1" t="s">
        <v>60</v>
      </c>
      <c r="B160" s="1">
        <v>47</v>
      </c>
      <c r="C160" s="7">
        <v>75</v>
      </c>
      <c r="D160" s="2">
        <v>10030436560</v>
      </c>
      <c r="E160" s="3" t="s">
        <v>427</v>
      </c>
      <c r="F160" s="3" t="s">
        <v>428</v>
      </c>
      <c r="G160" s="3" t="s">
        <v>429</v>
      </c>
      <c r="H160" s="3"/>
      <c r="I160" s="3" t="s">
        <v>11</v>
      </c>
      <c r="J160" s="3"/>
      <c r="K160" s="3"/>
      <c r="L160" s="5"/>
      <c r="M160" s="3"/>
      <c r="N160" s="4">
        <v>47</v>
      </c>
    </row>
    <row r="161" spans="1:14" x14ac:dyDescent="0.2">
      <c r="A161" s="1" t="s">
        <v>60</v>
      </c>
      <c r="B161" s="1">
        <v>48</v>
      </c>
      <c r="C161" s="7">
        <v>15</v>
      </c>
      <c r="D161" s="2">
        <v>10006903552</v>
      </c>
      <c r="E161" s="3" t="s">
        <v>430</v>
      </c>
      <c r="F161" s="3" t="s">
        <v>431</v>
      </c>
      <c r="G161" s="3" t="s">
        <v>216</v>
      </c>
      <c r="H161" s="3" t="s">
        <v>100</v>
      </c>
      <c r="I161" s="3" t="s">
        <v>11</v>
      </c>
      <c r="J161" s="3"/>
      <c r="K161" s="3"/>
      <c r="L161" s="5"/>
      <c r="M161" s="3"/>
      <c r="N161" s="3">
        <v>48</v>
      </c>
    </row>
    <row r="162" spans="1:14" x14ac:dyDescent="0.2">
      <c r="A162" s="1" t="s">
        <v>60</v>
      </c>
      <c r="B162" s="1">
        <v>49</v>
      </c>
      <c r="C162" s="7">
        <v>64</v>
      </c>
      <c r="D162" s="2">
        <v>10065802659</v>
      </c>
      <c r="E162" s="3" t="s">
        <v>432</v>
      </c>
      <c r="F162" s="3" t="s">
        <v>105</v>
      </c>
      <c r="G162" s="3" t="s">
        <v>104</v>
      </c>
      <c r="H162" s="3" t="s">
        <v>411</v>
      </c>
      <c r="I162" s="3" t="s">
        <v>11</v>
      </c>
      <c r="J162" s="3"/>
      <c r="K162" s="3"/>
      <c r="L162" s="5"/>
      <c r="M162" s="3"/>
      <c r="N162" s="4">
        <v>49</v>
      </c>
    </row>
    <row r="163" spans="1:14" x14ac:dyDescent="0.2">
      <c r="A163" s="1" t="s">
        <v>60</v>
      </c>
      <c r="B163" s="1">
        <v>50</v>
      </c>
      <c r="C163" s="7">
        <v>73</v>
      </c>
      <c r="D163" s="2">
        <v>10036275758</v>
      </c>
      <c r="E163" s="3" t="s">
        <v>433</v>
      </c>
      <c r="F163" s="3" t="s">
        <v>106</v>
      </c>
      <c r="G163" s="3" t="s">
        <v>334</v>
      </c>
      <c r="H163" s="3"/>
      <c r="I163" s="3" t="s">
        <v>11</v>
      </c>
      <c r="J163" s="3"/>
      <c r="K163" s="3"/>
      <c r="L163" s="5"/>
      <c r="M163" s="3"/>
      <c r="N163" s="3">
        <v>50</v>
      </c>
    </row>
    <row r="164" spans="1:14" x14ac:dyDescent="0.2">
      <c r="A164" s="1" t="s">
        <v>60</v>
      </c>
      <c r="B164" s="1">
        <v>51</v>
      </c>
      <c r="C164" s="7">
        <v>4</v>
      </c>
      <c r="D164" s="2">
        <v>10017585373</v>
      </c>
      <c r="E164" s="3" t="s">
        <v>434</v>
      </c>
      <c r="F164" s="3" t="s">
        <v>435</v>
      </c>
      <c r="G164" s="3" t="s">
        <v>261</v>
      </c>
      <c r="H164" s="3" t="s">
        <v>262</v>
      </c>
      <c r="I164" s="3" t="s">
        <v>11</v>
      </c>
      <c r="J164" s="3"/>
      <c r="K164" s="3"/>
      <c r="L164" s="5"/>
      <c r="M164" s="3"/>
      <c r="N164" s="4">
        <v>51</v>
      </c>
    </row>
    <row r="165" spans="1:14" x14ac:dyDescent="0.2">
      <c r="A165" s="1" t="s">
        <v>60</v>
      </c>
      <c r="B165" s="1">
        <v>52</v>
      </c>
      <c r="C165" s="7">
        <v>10</v>
      </c>
      <c r="D165" s="2">
        <v>10017588811</v>
      </c>
      <c r="E165" s="3" t="s">
        <v>436</v>
      </c>
      <c r="F165" s="3" t="s">
        <v>437</v>
      </c>
      <c r="G165" s="3" t="s">
        <v>261</v>
      </c>
      <c r="H165" s="3" t="s">
        <v>262</v>
      </c>
      <c r="I165" s="3" t="s">
        <v>11</v>
      </c>
      <c r="J165" s="3"/>
      <c r="K165" s="3"/>
      <c r="L165" s="5"/>
      <c r="M165" s="3"/>
      <c r="N165" s="3">
        <v>52</v>
      </c>
    </row>
    <row r="166" spans="1:14" x14ac:dyDescent="0.2">
      <c r="A166" s="1" t="s">
        <v>60</v>
      </c>
      <c r="B166" s="1">
        <v>53</v>
      </c>
      <c r="C166" s="7">
        <v>19</v>
      </c>
      <c r="D166" s="2">
        <v>10097366661</v>
      </c>
      <c r="E166" s="3" t="s">
        <v>438</v>
      </c>
      <c r="F166" s="3" t="s">
        <v>439</v>
      </c>
      <c r="G166" s="3" t="s">
        <v>440</v>
      </c>
      <c r="H166" s="3" t="s">
        <v>441</v>
      </c>
      <c r="I166" s="3" t="s">
        <v>11</v>
      </c>
      <c r="J166" s="3"/>
      <c r="K166" s="3"/>
      <c r="L166" s="5"/>
      <c r="M166" s="3"/>
      <c r="N166" s="3">
        <v>53</v>
      </c>
    </row>
    <row r="167" spans="1:14" x14ac:dyDescent="0.2">
      <c r="A167" s="1" t="s">
        <v>60</v>
      </c>
      <c r="B167" s="1">
        <v>54</v>
      </c>
      <c r="C167" s="7">
        <v>29</v>
      </c>
      <c r="D167" s="2">
        <v>10046409430</v>
      </c>
      <c r="E167" s="3" t="s">
        <v>442</v>
      </c>
      <c r="F167" s="3" t="s">
        <v>371</v>
      </c>
      <c r="G167" s="3" t="s">
        <v>12</v>
      </c>
      <c r="H167" s="3" t="s">
        <v>96</v>
      </c>
      <c r="I167" s="3" t="s">
        <v>11</v>
      </c>
      <c r="J167" s="3"/>
      <c r="K167" s="3"/>
      <c r="L167" s="5"/>
      <c r="M167" s="3"/>
      <c r="N167" s="4">
        <v>54</v>
      </c>
    </row>
    <row r="168" spans="1:14" x14ac:dyDescent="0.2">
      <c r="A168" s="1" t="s">
        <v>60</v>
      </c>
      <c r="B168" s="1">
        <v>55</v>
      </c>
      <c r="C168" s="7">
        <v>31</v>
      </c>
      <c r="D168" s="2">
        <v>10059931735</v>
      </c>
      <c r="E168" s="3" t="s">
        <v>443</v>
      </c>
      <c r="F168" s="3" t="s">
        <v>107</v>
      </c>
      <c r="G168" s="3" t="s">
        <v>12</v>
      </c>
      <c r="H168" s="3" t="s">
        <v>96</v>
      </c>
      <c r="I168" s="3" t="s">
        <v>11</v>
      </c>
      <c r="J168" s="3"/>
      <c r="K168" s="3"/>
      <c r="L168" s="5"/>
      <c r="M168" s="3"/>
      <c r="N168" s="3">
        <v>55</v>
      </c>
    </row>
    <row r="169" spans="1:14" x14ac:dyDescent="0.2">
      <c r="A169" s="1" t="s">
        <v>60</v>
      </c>
      <c r="B169" s="1">
        <v>56</v>
      </c>
      <c r="C169" s="7">
        <v>35</v>
      </c>
      <c r="D169" s="2">
        <v>10010948553</v>
      </c>
      <c r="E169" s="3" t="s">
        <v>444</v>
      </c>
      <c r="F169" s="3" t="s">
        <v>105</v>
      </c>
      <c r="G169" s="3" t="s">
        <v>104</v>
      </c>
      <c r="H169" s="3" t="s">
        <v>445</v>
      </c>
      <c r="I169" s="3" t="s">
        <v>11</v>
      </c>
      <c r="J169" s="3"/>
      <c r="K169" s="3"/>
      <c r="L169" s="5"/>
      <c r="M169" s="3"/>
      <c r="N169" s="3">
        <v>56</v>
      </c>
    </row>
    <row r="170" spans="1:14" x14ac:dyDescent="0.2">
      <c r="A170" s="1" t="s">
        <v>60</v>
      </c>
      <c r="B170" s="1">
        <v>57</v>
      </c>
      <c r="C170" s="7">
        <v>21</v>
      </c>
      <c r="D170" s="2">
        <v>10100270193</v>
      </c>
      <c r="E170" s="3" t="s">
        <v>446</v>
      </c>
      <c r="F170" s="3" t="s">
        <v>447</v>
      </c>
      <c r="G170" s="3" t="s">
        <v>216</v>
      </c>
      <c r="H170" s="3" t="s">
        <v>217</v>
      </c>
      <c r="I170" s="3" t="s">
        <v>11</v>
      </c>
      <c r="J170" s="3"/>
      <c r="K170" s="3"/>
      <c r="L170" s="5"/>
      <c r="M170" s="3"/>
      <c r="N170" s="4">
        <v>57</v>
      </c>
    </row>
    <row r="171" spans="1:14" x14ac:dyDescent="0.2">
      <c r="A171" s="1" t="s">
        <v>60</v>
      </c>
      <c r="B171" s="1">
        <v>58</v>
      </c>
      <c r="C171" s="7">
        <v>37</v>
      </c>
      <c r="D171" s="2">
        <v>10129337255</v>
      </c>
      <c r="E171" s="3" t="s">
        <v>448</v>
      </c>
      <c r="F171" s="3" t="s">
        <v>449</v>
      </c>
      <c r="G171" s="3" t="s">
        <v>276</v>
      </c>
      <c r="H171" s="3" t="s">
        <v>346</v>
      </c>
      <c r="I171" s="3" t="s">
        <v>11</v>
      </c>
      <c r="J171" s="3"/>
      <c r="K171" s="3"/>
      <c r="L171" s="5"/>
      <c r="M171" s="3"/>
      <c r="N171" s="3">
        <v>58</v>
      </c>
    </row>
    <row r="172" spans="1:14" x14ac:dyDescent="0.2">
      <c r="A172" s="1" t="s">
        <v>60</v>
      </c>
      <c r="B172" s="1"/>
      <c r="C172" s="7">
        <v>72</v>
      </c>
      <c r="D172" s="2">
        <v>10047234536</v>
      </c>
      <c r="E172" s="3" t="s">
        <v>450</v>
      </c>
      <c r="F172" s="3" t="s">
        <v>451</v>
      </c>
      <c r="G172" s="3" t="s">
        <v>12</v>
      </c>
      <c r="H172" s="3" t="s">
        <v>392</v>
      </c>
      <c r="I172" s="3" t="s">
        <v>11</v>
      </c>
      <c r="J172" s="3"/>
      <c r="K172" s="3"/>
      <c r="L172" s="5"/>
      <c r="M172" s="3" t="s">
        <v>228</v>
      </c>
      <c r="N172" s="3">
        <v>59</v>
      </c>
    </row>
    <row r="173" spans="1:14" x14ac:dyDescent="0.2">
      <c r="A173" s="1" t="s">
        <v>60</v>
      </c>
      <c r="B173" s="1"/>
      <c r="C173" s="7">
        <v>32</v>
      </c>
      <c r="D173" s="2">
        <v>10080169672</v>
      </c>
      <c r="E173" s="3" t="s">
        <v>211</v>
      </c>
      <c r="F173" s="3" t="s">
        <v>452</v>
      </c>
      <c r="G173" s="3" t="s">
        <v>12</v>
      </c>
      <c r="H173" s="3" t="s">
        <v>96</v>
      </c>
      <c r="I173" s="3" t="s">
        <v>11</v>
      </c>
      <c r="J173" s="3"/>
      <c r="K173" s="3"/>
      <c r="L173" s="5"/>
      <c r="M173" s="3" t="s">
        <v>228</v>
      </c>
      <c r="N173" s="4">
        <v>60</v>
      </c>
    </row>
    <row r="174" spans="1:14" x14ac:dyDescent="0.2">
      <c r="A174" s="1" t="s">
        <v>60</v>
      </c>
      <c r="B174" s="1"/>
      <c r="C174" s="7">
        <v>62</v>
      </c>
      <c r="D174" s="2">
        <v>10116217195</v>
      </c>
      <c r="E174" s="3" t="s">
        <v>453</v>
      </c>
      <c r="F174" s="3" t="s">
        <v>454</v>
      </c>
      <c r="G174" s="3" t="s">
        <v>216</v>
      </c>
      <c r="H174" s="3" t="s">
        <v>455</v>
      </c>
      <c r="I174" s="3" t="s">
        <v>11</v>
      </c>
      <c r="J174" s="3"/>
      <c r="K174" s="3"/>
      <c r="L174" s="5"/>
      <c r="M174" s="3" t="s">
        <v>228</v>
      </c>
      <c r="N174" s="3">
        <v>61</v>
      </c>
    </row>
    <row r="175" spans="1:14" x14ac:dyDescent="0.2">
      <c r="A175" s="1" t="s">
        <v>60</v>
      </c>
      <c r="B175" s="1"/>
      <c r="C175" s="7">
        <v>69</v>
      </c>
      <c r="D175" s="2">
        <v>10083343390</v>
      </c>
      <c r="E175" s="3" t="s">
        <v>456</v>
      </c>
      <c r="F175" s="3" t="s">
        <v>212</v>
      </c>
      <c r="G175" s="3" t="s">
        <v>12</v>
      </c>
      <c r="H175" s="3"/>
      <c r="I175" s="3" t="s">
        <v>11</v>
      </c>
      <c r="J175" s="3"/>
      <c r="K175" s="3"/>
      <c r="L175" s="5"/>
      <c r="M175" s="3" t="s">
        <v>228</v>
      </c>
      <c r="N175" s="3">
        <v>62</v>
      </c>
    </row>
    <row r="176" spans="1:14" x14ac:dyDescent="0.2">
      <c r="A176" s="1" t="s">
        <v>60</v>
      </c>
      <c r="B176" s="1"/>
      <c r="C176" s="7">
        <v>17</v>
      </c>
      <c r="D176" s="2">
        <v>10047399941</v>
      </c>
      <c r="E176" s="3" t="s">
        <v>457</v>
      </c>
      <c r="F176" s="3" t="s">
        <v>163</v>
      </c>
      <c r="G176" s="3" t="s">
        <v>12</v>
      </c>
      <c r="H176" s="3" t="s">
        <v>100</v>
      </c>
      <c r="I176" s="3" t="s">
        <v>11</v>
      </c>
      <c r="J176" s="3"/>
      <c r="K176" s="3"/>
      <c r="L176" s="5"/>
      <c r="M176" s="3" t="s">
        <v>228</v>
      </c>
      <c r="N176" s="4">
        <v>63</v>
      </c>
    </row>
    <row r="177" spans="1:14" x14ac:dyDescent="0.2">
      <c r="A177" s="1" t="s">
        <v>79</v>
      </c>
      <c r="B177" s="1">
        <v>1</v>
      </c>
      <c r="C177" s="7">
        <v>23</v>
      </c>
      <c r="D177" s="2">
        <v>10015529478</v>
      </c>
      <c r="E177" s="3" t="s">
        <v>458</v>
      </c>
      <c r="F177" s="3" t="s">
        <v>459</v>
      </c>
      <c r="G177" s="3" t="s">
        <v>338</v>
      </c>
      <c r="H177" s="3" t="s">
        <v>338</v>
      </c>
      <c r="I177" s="3" t="s">
        <v>234</v>
      </c>
      <c r="J177" s="3"/>
      <c r="K177" s="3"/>
      <c r="L177" s="5"/>
      <c r="M177" s="3"/>
      <c r="N177" s="4">
        <v>1</v>
      </c>
    </row>
    <row r="178" spans="1:14" x14ac:dyDescent="0.2">
      <c r="A178" s="1" t="s">
        <v>79</v>
      </c>
      <c r="B178" s="1">
        <v>2</v>
      </c>
      <c r="C178" s="7">
        <v>16</v>
      </c>
      <c r="D178" s="1">
        <v>10036438537</v>
      </c>
      <c r="E178" s="3" t="s">
        <v>460</v>
      </c>
      <c r="F178" s="3" t="s">
        <v>461</v>
      </c>
      <c r="G178" s="3" t="s">
        <v>334</v>
      </c>
      <c r="H178" s="3" t="s">
        <v>462</v>
      </c>
      <c r="I178" s="3" t="s">
        <v>234</v>
      </c>
      <c r="J178" s="3"/>
      <c r="K178" s="3"/>
      <c r="L178" s="5"/>
      <c r="M178" s="3"/>
      <c r="N178" s="3">
        <v>2</v>
      </c>
    </row>
    <row r="179" spans="1:14" x14ac:dyDescent="0.2">
      <c r="A179" s="1" t="s">
        <v>79</v>
      </c>
      <c r="B179" s="1">
        <v>3</v>
      </c>
      <c r="C179" s="7">
        <v>20</v>
      </c>
      <c r="D179" s="1">
        <v>10016000536</v>
      </c>
      <c r="E179" s="3" t="s">
        <v>463</v>
      </c>
      <c r="F179" s="3" t="s">
        <v>464</v>
      </c>
      <c r="G179" s="3" t="s">
        <v>334</v>
      </c>
      <c r="H179" s="3" t="s">
        <v>462</v>
      </c>
      <c r="I179" s="3" t="s">
        <v>234</v>
      </c>
      <c r="J179" s="3"/>
      <c r="K179" s="3"/>
      <c r="L179" s="5"/>
      <c r="M179" s="3"/>
      <c r="N179" s="4">
        <v>3</v>
      </c>
    </row>
    <row r="180" spans="1:14" x14ac:dyDescent="0.2">
      <c r="A180" s="1" t="s">
        <v>79</v>
      </c>
      <c r="B180" s="1">
        <v>4</v>
      </c>
      <c r="C180" s="7">
        <v>25</v>
      </c>
      <c r="D180" s="1">
        <v>10009445154</v>
      </c>
      <c r="E180" s="3" t="s">
        <v>465</v>
      </c>
      <c r="F180" s="3" t="s">
        <v>466</v>
      </c>
      <c r="G180" s="3" t="s">
        <v>338</v>
      </c>
      <c r="H180" s="3" t="s">
        <v>338</v>
      </c>
      <c r="I180" s="3" t="s">
        <v>234</v>
      </c>
      <c r="J180" s="3"/>
      <c r="K180" s="3"/>
      <c r="L180" s="5"/>
      <c r="M180" s="3"/>
      <c r="N180" s="3">
        <v>4</v>
      </c>
    </row>
    <row r="181" spans="1:14" x14ac:dyDescent="0.2">
      <c r="A181" s="1" t="s">
        <v>79</v>
      </c>
      <c r="B181" s="1">
        <v>5</v>
      </c>
      <c r="C181" s="7">
        <v>30</v>
      </c>
      <c r="D181" s="1">
        <v>10009882967</v>
      </c>
      <c r="E181" s="3" t="s">
        <v>467</v>
      </c>
      <c r="F181" s="3" t="s">
        <v>468</v>
      </c>
      <c r="G181" s="3" t="s">
        <v>216</v>
      </c>
      <c r="H181" s="3" t="s">
        <v>469</v>
      </c>
      <c r="I181" s="3" t="s">
        <v>234</v>
      </c>
      <c r="J181" s="3"/>
      <c r="K181" s="3"/>
      <c r="L181" s="5"/>
      <c r="M181" s="3"/>
      <c r="N181" s="4">
        <v>5</v>
      </c>
    </row>
    <row r="182" spans="1:14" x14ac:dyDescent="0.2">
      <c r="A182" s="1" t="s">
        <v>79</v>
      </c>
      <c r="B182" s="1">
        <v>6</v>
      </c>
      <c r="C182" s="7">
        <v>21</v>
      </c>
      <c r="D182" s="1">
        <v>10046242207</v>
      </c>
      <c r="E182" s="3" t="s">
        <v>470</v>
      </c>
      <c r="F182" s="3" t="s">
        <v>471</v>
      </c>
      <c r="G182" s="3" t="s">
        <v>338</v>
      </c>
      <c r="H182" s="3" t="s">
        <v>338</v>
      </c>
      <c r="I182" s="3" t="s">
        <v>234</v>
      </c>
      <c r="J182" s="3"/>
      <c r="K182" s="3"/>
      <c r="L182" s="5"/>
      <c r="M182" s="3"/>
      <c r="N182" s="3">
        <v>6</v>
      </c>
    </row>
    <row r="183" spans="1:14" x14ac:dyDescent="0.2">
      <c r="A183" s="1" t="s">
        <v>79</v>
      </c>
      <c r="B183" s="1">
        <v>7</v>
      </c>
      <c r="C183" s="7">
        <v>24</v>
      </c>
      <c r="D183" s="1">
        <v>10009548319</v>
      </c>
      <c r="E183" s="3" t="s">
        <v>472</v>
      </c>
      <c r="F183" s="3" t="s">
        <v>473</v>
      </c>
      <c r="G183" s="3" t="s">
        <v>338</v>
      </c>
      <c r="H183" s="3" t="s">
        <v>338</v>
      </c>
      <c r="I183" s="3" t="s">
        <v>234</v>
      </c>
      <c r="J183" s="3"/>
      <c r="K183" s="3"/>
      <c r="L183" s="5"/>
      <c r="M183" s="3"/>
      <c r="N183" s="4">
        <v>7</v>
      </c>
    </row>
    <row r="184" spans="1:14" x14ac:dyDescent="0.2">
      <c r="A184" s="1" t="s">
        <v>79</v>
      </c>
      <c r="B184" s="1">
        <v>8</v>
      </c>
      <c r="C184" s="7">
        <v>11</v>
      </c>
      <c r="D184" s="1">
        <v>10047417725</v>
      </c>
      <c r="E184" s="3" t="s">
        <v>474</v>
      </c>
      <c r="F184" s="3" t="s">
        <v>475</v>
      </c>
      <c r="G184" s="3" t="s">
        <v>12</v>
      </c>
      <c r="H184" s="3" t="s">
        <v>268</v>
      </c>
      <c r="I184" s="3" t="s">
        <v>234</v>
      </c>
      <c r="J184" s="3"/>
      <c r="K184" s="3"/>
      <c r="L184" s="5"/>
      <c r="M184" s="3"/>
      <c r="N184" s="3">
        <v>8</v>
      </c>
    </row>
    <row r="185" spans="1:14" x14ac:dyDescent="0.2">
      <c r="A185" s="1" t="s">
        <v>79</v>
      </c>
      <c r="B185" s="1">
        <v>9</v>
      </c>
      <c r="C185" s="7">
        <v>32</v>
      </c>
      <c r="D185" s="1">
        <v>10058460163</v>
      </c>
      <c r="E185" s="3" t="s">
        <v>476</v>
      </c>
      <c r="F185" s="3" t="s">
        <v>477</v>
      </c>
      <c r="G185" s="3" t="s">
        <v>216</v>
      </c>
      <c r="H185" s="3" t="s">
        <v>469</v>
      </c>
      <c r="I185" s="3" t="s">
        <v>234</v>
      </c>
      <c r="J185" s="3"/>
      <c r="K185" s="3"/>
      <c r="L185" s="5"/>
      <c r="M185" s="3"/>
      <c r="N185" s="4">
        <v>9</v>
      </c>
    </row>
    <row r="186" spans="1:14" x14ac:dyDescent="0.2">
      <c r="A186" s="1" t="s">
        <v>79</v>
      </c>
      <c r="B186" s="1">
        <v>10</v>
      </c>
      <c r="C186" s="7">
        <v>19</v>
      </c>
      <c r="D186" s="1">
        <v>10094289741</v>
      </c>
      <c r="E186" s="3" t="s">
        <v>478</v>
      </c>
      <c r="F186" s="3" t="s">
        <v>479</v>
      </c>
      <c r="G186" s="3" t="s">
        <v>334</v>
      </c>
      <c r="H186" s="3" t="s">
        <v>462</v>
      </c>
      <c r="I186" s="3" t="s">
        <v>234</v>
      </c>
      <c r="J186" s="3"/>
      <c r="K186" s="3"/>
      <c r="L186" s="5"/>
      <c r="M186" s="3"/>
      <c r="N186" s="3">
        <v>10</v>
      </c>
    </row>
    <row r="187" spans="1:14" x14ac:dyDescent="0.2">
      <c r="A187" s="1" t="s">
        <v>79</v>
      </c>
      <c r="B187" s="1">
        <v>11</v>
      </c>
      <c r="C187" s="7">
        <v>18</v>
      </c>
      <c r="D187" s="1">
        <v>10036461775</v>
      </c>
      <c r="E187" s="3" t="s">
        <v>480</v>
      </c>
      <c r="F187" s="3" t="s">
        <v>481</v>
      </c>
      <c r="G187" s="3" t="s">
        <v>334</v>
      </c>
      <c r="H187" s="3" t="s">
        <v>462</v>
      </c>
      <c r="I187" s="3" t="s">
        <v>234</v>
      </c>
      <c r="J187" s="3"/>
      <c r="K187" s="3"/>
      <c r="L187" s="5"/>
      <c r="M187" s="3"/>
      <c r="N187" s="4">
        <v>11</v>
      </c>
    </row>
    <row r="188" spans="1:14" x14ac:dyDescent="0.2">
      <c r="A188" s="1" t="s">
        <v>79</v>
      </c>
      <c r="B188" s="1">
        <v>12</v>
      </c>
      <c r="C188" s="7">
        <v>33</v>
      </c>
      <c r="D188" s="1">
        <v>10053904395</v>
      </c>
      <c r="E188" s="3" t="s">
        <v>482</v>
      </c>
      <c r="F188" s="3" t="s">
        <v>483</v>
      </c>
      <c r="G188" s="3" t="s">
        <v>216</v>
      </c>
      <c r="H188" s="3" t="s">
        <v>484</v>
      </c>
      <c r="I188" s="3" t="s">
        <v>234</v>
      </c>
      <c r="J188" s="3"/>
      <c r="K188" s="3"/>
      <c r="L188" s="5"/>
      <c r="M188" s="3"/>
      <c r="N188" s="3">
        <v>12</v>
      </c>
    </row>
    <row r="189" spans="1:14" x14ac:dyDescent="0.2">
      <c r="A189" s="1" t="s">
        <v>79</v>
      </c>
      <c r="B189" s="1">
        <v>13</v>
      </c>
      <c r="C189" s="7">
        <v>37</v>
      </c>
      <c r="D189" s="1">
        <v>10045942517</v>
      </c>
      <c r="E189" s="3" t="s">
        <v>485</v>
      </c>
      <c r="F189" s="3" t="s">
        <v>486</v>
      </c>
      <c r="G189" s="3" t="s">
        <v>487</v>
      </c>
      <c r="H189" s="3" t="s">
        <v>488</v>
      </c>
      <c r="I189" s="3" t="s">
        <v>234</v>
      </c>
      <c r="J189" s="3"/>
      <c r="K189" s="3"/>
      <c r="L189" s="5"/>
      <c r="M189" s="3"/>
      <c r="N189" s="4">
        <v>13</v>
      </c>
    </row>
    <row r="190" spans="1:14" x14ac:dyDescent="0.2">
      <c r="A190" s="1" t="s">
        <v>56</v>
      </c>
      <c r="B190" s="1">
        <v>14</v>
      </c>
      <c r="C190" s="7">
        <v>51</v>
      </c>
      <c r="D190" s="1">
        <v>10072551031</v>
      </c>
      <c r="E190" s="3" t="s">
        <v>489</v>
      </c>
      <c r="F190" s="3" t="s">
        <v>490</v>
      </c>
      <c r="G190" s="3" t="s">
        <v>12</v>
      </c>
      <c r="H190" s="3" t="s">
        <v>256</v>
      </c>
      <c r="I190" s="3" t="s">
        <v>234</v>
      </c>
      <c r="J190" s="3"/>
      <c r="K190" s="3"/>
      <c r="L190" s="5"/>
      <c r="M190" s="3"/>
      <c r="N190" s="3">
        <v>14</v>
      </c>
    </row>
    <row r="191" spans="1:14" x14ac:dyDescent="0.2">
      <c r="A191" s="1" t="s">
        <v>79</v>
      </c>
      <c r="B191" s="1">
        <v>15</v>
      </c>
      <c r="C191" s="7">
        <v>44</v>
      </c>
      <c r="D191" s="2">
        <v>10006065716</v>
      </c>
      <c r="E191" s="3" t="s">
        <v>491</v>
      </c>
      <c r="F191" s="3" t="s">
        <v>492</v>
      </c>
      <c r="G191" s="3" t="s">
        <v>104</v>
      </c>
      <c r="H191" s="3" t="s">
        <v>493</v>
      </c>
      <c r="I191" s="3" t="s">
        <v>234</v>
      </c>
      <c r="J191" s="3"/>
      <c r="K191" s="3"/>
      <c r="L191" s="5"/>
      <c r="M191" s="3"/>
      <c r="N191" s="4">
        <v>15</v>
      </c>
    </row>
    <row r="192" spans="1:14" x14ac:dyDescent="0.2">
      <c r="A192" s="1" t="s">
        <v>79</v>
      </c>
      <c r="B192" s="1">
        <v>16</v>
      </c>
      <c r="C192" s="7">
        <v>27</v>
      </c>
      <c r="D192" s="2">
        <v>10082192124</v>
      </c>
      <c r="E192" s="3" t="s">
        <v>494</v>
      </c>
      <c r="F192" s="3" t="s">
        <v>495</v>
      </c>
      <c r="G192" s="3" t="s">
        <v>216</v>
      </c>
      <c r="H192" s="3" t="s">
        <v>284</v>
      </c>
      <c r="I192" s="3" t="s">
        <v>234</v>
      </c>
      <c r="J192" s="3"/>
      <c r="K192" s="3"/>
      <c r="L192" s="5"/>
      <c r="M192" s="3"/>
      <c r="N192" s="3">
        <v>16</v>
      </c>
    </row>
    <row r="193" spans="1:14" x14ac:dyDescent="0.2">
      <c r="A193" s="1" t="s">
        <v>56</v>
      </c>
      <c r="B193" s="1">
        <v>17</v>
      </c>
      <c r="C193" s="7">
        <v>57</v>
      </c>
      <c r="D193" s="2">
        <v>10075244601</v>
      </c>
      <c r="E193" s="3" t="s">
        <v>496</v>
      </c>
      <c r="F193" s="3" t="s">
        <v>497</v>
      </c>
      <c r="G193" s="3" t="s">
        <v>99</v>
      </c>
      <c r="H193" s="3" t="s">
        <v>273</v>
      </c>
      <c r="I193" s="3" t="s">
        <v>234</v>
      </c>
      <c r="J193" s="3"/>
      <c r="K193" s="3"/>
      <c r="L193" s="5"/>
      <c r="M193" s="3"/>
      <c r="N193" s="4">
        <v>17</v>
      </c>
    </row>
    <row r="194" spans="1:14" x14ac:dyDescent="0.2">
      <c r="A194" s="1" t="s">
        <v>79</v>
      </c>
      <c r="B194" s="1">
        <v>18</v>
      </c>
      <c r="C194" s="7">
        <v>26</v>
      </c>
      <c r="D194" s="2">
        <v>10096380594</v>
      </c>
      <c r="E194" s="3" t="s">
        <v>498</v>
      </c>
      <c r="F194" s="3" t="s">
        <v>495</v>
      </c>
      <c r="G194" s="3" t="s">
        <v>216</v>
      </c>
      <c r="H194" s="3" t="s">
        <v>284</v>
      </c>
      <c r="I194" s="3" t="s">
        <v>234</v>
      </c>
      <c r="J194" s="3"/>
      <c r="K194" s="3"/>
      <c r="L194" s="5"/>
      <c r="M194" s="3"/>
      <c r="N194" s="3">
        <v>18</v>
      </c>
    </row>
    <row r="195" spans="1:14" x14ac:dyDescent="0.2">
      <c r="A195" s="1" t="s">
        <v>56</v>
      </c>
      <c r="B195" s="1">
        <v>19</v>
      </c>
      <c r="C195" s="7">
        <v>53</v>
      </c>
      <c r="D195" s="2">
        <v>10091868478</v>
      </c>
      <c r="E195" s="3" t="s">
        <v>499</v>
      </c>
      <c r="F195" s="3" t="s">
        <v>500</v>
      </c>
      <c r="G195" s="3" t="s">
        <v>104</v>
      </c>
      <c r="H195" s="3" t="s">
        <v>501</v>
      </c>
      <c r="I195" s="3" t="s">
        <v>234</v>
      </c>
      <c r="J195" s="3"/>
      <c r="K195" s="3"/>
      <c r="L195" s="5"/>
      <c r="M195" s="3"/>
      <c r="N195" s="4">
        <v>19</v>
      </c>
    </row>
    <row r="196" spans="1:14" x14ac:dyDescent="0.2">
      <c r="A196" s="1" t="s">
        <v>79</v>
      </c>
      <c r="B196" s="1">
        <v>20</v>
      </c>
      <c r="C196" s="7">
        <v>39</v>
      </c>
      <c r="D196" s="2">
        <v>10132132673</v>
      </c>
      <c r="E196" s="3" t="s">
        <v>502</v>
      </c>
      <c r="F196" s="3" t="s">
        <v>503</v>
      </c>
      <c r="G196" s="3" t="s">
        <v>276</v>
      </c>
      <c r="H196" s="3" t="s">
        <v>277</v>
      </c>
      <c r="I196" s="3" t="s">
        <v>234</v>
      </c>
      <c r="J196" s="3"/>
      <c r="K196" s="3"/>
      <c r="L196" s="5"/>
      <c r="M196" s="3"/>
      <c r="N196" s="3">
        <v>20</v>
      </c>
    </row>
    <row r="197" spans="1:14" x14ac:dyDescent="0.2">
      <c r="A197" s="1" t="s">
        <v>56</v>
      </c>
      <c r="B197" s="1">
        <v>21</v>
      </c>
      <c r="C197" s="7">
        <v>52</v>
      </c>
      <c r="D197" s="2">
        <v>10123999629</v>
      </c>
      <c r="E197" s="3" t="s">
        <v>504</v>
      </c>
      <c r="F197" s="3" t="s">
        <v>505</v>
      </c>
      <c r="G197" s="3" t="s">
        <v>12</v>
      </c>
      <c r="H197" s="3" t="s">
        <v>256</v>
      </c>
      <c r="I197" s="3" t="s">
        <v>234</v>
      </c>
      <c r="J197" s="3"/>
      <c r="K197" s="3"/>
      <c r="L197" s="5"/>
      <c r="M197" s="3"/>
      <c r="N197" s="4">
        <v>21</v>
      </c>
    </row>
    <row r="198" spans="1:14" x14ac:dyDescent="0.2">
      <c r="A198" s="1" t="s">
        <v>79</v>
      </c>
      <c r="B198" s="1">
        <v>22</v>
      </c>
      <c r="C198" s="7">
        <v>2</v>
      </c>
      <c r="D198" s="2">
        <v>10035025468</v>
      </c>
      <c r="E198" s="3" t="s">
        <v>506</v>
      </c>
      <c r="F198" s="3" t="s">
        <v>507</v>
      </c>
      <c r="G198" s="3" t="s">
        <v>99</v>
      </c>
      <c r="H198" s="3" t="s">
        <v>273</v>
      </c>
      <c r="I198" s="3" t="s">
        <v>234</v>
      </c>
      <c r="J198" s="3"/>
      <c r="K198" s="3"/>
      <c r="L198" s="5"/>
      <c r="M198" s="3"/>
      <c r="N198" s="3">
        <v>22</v>
      </c>
    </row>
    <row r="199" spans="1:14" x14ac:dyDescent="0.2">
      <c r="A199" s="1" t="s">
        <v>79</v>
      </c>
      <c r="B199" s="1">
        <v>23</v>
      </c>
      <c r="C199" s="7">
        <v>13</v>
      </c>
      <c r="D199" s="2">
        <v>10094164853</v>
      </c>
      <c r="E199" s="3" t="s">
        <v>508</v>
      </c>
      <c r="F199" s="3" t="s">
        <v>509</v>
      </c>
      <c r="G199" s="3" t="s">
        <v>12</v>
      </c>
      <c r="H199" s="3" t="s">
        <v>96</v>
      </c>
      <c r="I199" s="3" t="s">
        <v>234</v>
      </c>
      <c r="J199" s="3"/>
      <c r="K199" s="3"/>
      <c r="L199" s="5"/>
      <c r="M199" s="3"/>
      <c r="N199" s="4">
        <v>23</v>
      </c>
    </row>
    <row r="200" spans="1:14" x14ac:dyDescent="0.2">
      <c r="A200" s="1" t="s">
        <v>79</v>
      </c>
      <c r="B200" s="1">
        <v>24</v>
      </c>
      <c r="C200" s="7">
        <v>15</v>
      </c>
      <c r="D200" s="2">
        <v>10125819892</v>
      </c>
      <c r="E200" s="3" t="s">
        <v>510</v>
      </c>
      <c r="F200" s="3" t="s">
        <v>511</v>
      </c>
      <c r="G200" s="3" t="s">
        <v>186</v>
      </c>
      <c r="H200" s="3" t="s">
        <v>187</v>
      </c>
      <c r="I200" s="3" t="s">
        <v>234</v>
      </c>
      <c r="J200" s="3"/>
      <c r="K200" s="3"/>
      <c r="L200" s="5"/>
      <c r="M200" s="3"/>
      <c r="N200" s="3">
        <v>24</v>
      </c>
    </row>
    <row r="201" spans="1:14" x14ac:dyDescent="0.2">
      <c r="A201" s="1" t="s">
        <v>79</v>
      </c>
      <c r="B201" s="1">
        <v>25</v>
      </c>
      <c r="C201" s="7">
        <v>41</v>
      </c>
      <c r="D201" s="2">
        <v>10035025569</v>
      </c>
      <c r="E201" s="3" t="s">
        <v>512</v>
      </c>
      <c r="F201" s="3" t="s">
        <v>513</v>
      </c>
      <c r="G201" s="3" t="s">
        <v>99</v>
      </c>
      <c r="H201" s="3" t="s">
        <v>273</v>
      </c>
      <c r="I201" s="3" t="s">
        <v>234</v>
      </c>
      <c r="J201" s="3"/>
      <c r="K201" s="3"/>
      <c r="L201" s="5"/>
      <c r="M201" s="3"/>
      <c r="N201" s="4">
        <v>25</v>
      </c>
    </row>
    <row r="202" spans="1:14" x14ac:dyDescent="0.2">
      <c r="A202" s="1" t="s">
        <v>56</v>
      </c>
      <c r="B202" s="1">
        <v>26</v>
      </c>
      <c r="C202" s="7">
        <v>54</v>
      </c>
      <c r="D202" s="2">
        <v>10055027676</v>
      </c>
      <c r="E202" s="3" t="s">
        <v>514</v>
      </c>
      <c r="F202" s="3" t="s">
        <v>515</v>
      </c>
      <c r="G202" s="3" t="s">
        <v>104</v>
      </c>
      <c r="H202" s="3" t="s">
        <v>516</v>
      </c>
      <c r="I202" s="3" t="s">
        <v>234</v>
      </c>
      <c r="J202" s="3"/>
      <c r="K202" s="3"/>
      <c r="L202" s="5"/>
      <c r="M202" s="3"/>
      <c r="N202" s="3">
        <v>26</v>
      </c>
    </row>
    <row r="203" spans="1:14" x14ac:dyDescent="0.2">
      <c r="A203" s="1" t="s">
        <v>56</v>
      </c>
      <c r="B203" s="1">
        <v>27</v>
      </c>
      <c r="C203" s="7">
        <v>55</v>
      </c>
      <c r="D203" s="2">
        <v>10092979736</v>
      </c>
      <c r="E203" s="3" t="s">
        <v>517</v>
      </c>
      <c r="F203" s="3" t="s">
        <v>518</v>
      </c>
      <c r="G203" s="3" t="s">
        <v>99</v>
      </c>
      <c r="H203" s="3" t="s">
        <v>519</v>
      </c>
      <c r="I203" s="3" t="s">
        <v>234</v>
      </c>
      <c r="J203" s="3"/>
      <c r="K203" s="3"/>
      <c r="L203" s="5"/>
      <c r="M203" s="3"/>
      <c r="N203" s="4">
        <v>27</v>
      </c>
    </row>
    <row r="204" spans="1:14" x14ac:dyDescent="0.2">
      <c r="A204" s="1" t="s">
        <v>56</v>
      </c>
      <c r="B204" s="1">
        <v>28</v>
      </c>
      <c r="C204" s="7">
        <v>67</v>
      </c>
      <c r="D204" s="2">
        <v>10096132640</v>
      </c>
      <c r="E204" s="3" t="s">
        <v>520</v>
      </c>
      <c r="F204" s="3" t="s">
        <v>521</v>
      </c>
      <c r="G204" s="3" t="s">
        <v>12</v>
      </c>
      <c r="H204" s="3" t="s">
        <v>522</v>
      </c>
      <c r="I204" s="3" t="s">
        <v>234</v>
      </c>
      <c r="J204" s="3"/>
      <c r="K204" s="3"/>
      <c r="L204" s="5"/>
      <c r="M204" s="3"/>
      <c r="N204" s="3">
        <v>28</v>
      </c>
    </row>
    <row r="205" spans="1:14" x14ac:dyDescent="0.2">
      <c r="A205" s="1" t="s">
        <v>56</v>
      </c>
      <c r="B205" s="1">
        <v>29</v>
      </c>
      <c r="C205" s="7">
        <v>59</v>
      </c>
      <c r="D205" s="2">
        <v>10130012013</v>
      </c>
      <c r="E205" s="3" t="s">
        <v>523</v>
      </c>
      <c r="F205" s="3" t="s">
        <v>524</v>
      </c>
      <c r="G205" s="3" t="s">
        <v>186</v>
      </c>
      <c r="H205" s="3" t="s">
        <v>187</v>
      </c>
      <c r="I205" s="3" t="s">
        <v>234</v>
      </c>
      <c r="J205" s="3"/>
      <c r="K205" s="3"/>
      <c r="L205" s="5"/>
      <c r="M205" s="3"/>
      <c r="N205" s="4">
        <v>29</v>
      </c>
    </row>
    <row r="206" spans="1:14" x14ac:dyDescent="0.2">
      <c r="A206" s="1" t="s">
        <v>79</v>
      </c>
      <c r="B206" s="1">
        <v>30</v>
      </c>
      <c r="C206" s="7">
        <v>42</v>
      </c>
      <c r="D206" s="2">
        <v>10108097790</v>
      </c>
      <c r="E206" s="3" t="s">
        <v>525</v>
      </c>
      <c r="F206" s="3" t="s">
        <v>526</v>
      </c>
      <c r="G206" s="3" t="s">
        <v>261</v>
      </c>
      <c r="H206" s="3" t="s">
        <v>262</v>
      </c>
      <c r="I206" s="3" t="s">
        <v>234</v>
      </c>
      <c r="J206" s="3"/>
      <c r="K206" s="3"/>
      <c r="L206" s="5"/>
      <c r="M206" s="3"/>
      <c r="N206" s="3">
        <v>30</v>
      </c>
    </row>
    <row r="207" spans="1:14" x14ac:dyDescent="0.2">
      <c r="A207" s="1" t="s">
        <v>56</v>
      </c>
      <c r="B207" s="1">
        <v>31</v>
      </c>
      <c r="C207" s="7">
        <v>63</v>
      </c>
      <c r="D207" s="2">
        <v>10080682560</v>
      </c>
      <c r="E207" s="3" t="s">
        <v>527</v>
      </c>
      <c r="F207" s="3" t="s">
        <v>528</v>
      </c>
      <c r="G207" s="3" t="s">
        <v>101</v>
      </c>
      <c r="H207" s="3" t="s">
        <v>529</v>
      </c>
      <c r="I207" s="3" t="s">
        <v>234</v>
      </c>
      <c r="J207" s="3"/>
      <c r="K207" s="3"/>
      <c r="L207" s="5"/>
      <c r="M207" s="3"/>
      <c r="N207" s="4">
        <v>31</v>
      </c>
    </row>
    <row r="208" spans="1:14" x14ac:dyDescent="0.2">
      <c r="A208" s="1" t="s">
        <v>56</v>
      </c>
      <c r="B208" s="1">
        <v>32</v>
      </c>
      <c r="C208" s="7">
        <v>56</v>
      </c>
      <c r="D208" s="2">
        <v>10128978658</v>
      </c>
      <c r="E208" s="3" t="s">
        <v>530</v>
      </c>
      <c r="F208" s="3" t="s">
        <v>531</v>
      </c>
      <c r="G208" s="3" t="s">
        <v>99</v>
      </c>
      <c r="H208" s="3" t="s">
        <v>532</v>
      </c>
      <c r="I208" s="3" t="s">
        <v>234</v>
      </c>
      <c r="J208" s="3"/>
      <c r="K208" s="3"/>
      <c r="L208" s="5"/>
      <c r="M208" s="3"/>
      <c r="N208" s="3">
        <v>32</v>
      </c>
    </row>
    <row r="209" spans="1:14" x14ac:dyDescent="0.2">
      <c r="A209" s="1" t="s">
        <v>79</v>
      </c>
      <c r="B209" s="1">
        <v>33</v>
      </c>
      <c r="C209" s="7">
        <v>14</v>
      </c>
      <c r="D209" s="2">
        <v>10015473908</v>
      </c>
      <c r="E209" s="3" t="s">
        <v>533</v>
      </c>
      <c r="F209" s="3" t="s">
        <v>534</v>
      </c>
      <c r="G209" s="3" t="s">
        <v>429</v>
      </c>
      <c r="H209" s="3" t="s">
        <v>535</v>
      </c>
      <c r="I209" s="3" t="s">
        <v>234</v>
      </c>
      <c r="J209" s="3"/>
      <c r="K209" s="3"/>
      <c r="L209" s="5"/>
      <c r="M209" s="3"/>
      <c r="N209" s="4">
        <v>33</v>
      </c>
    </row>
    <row r="210" spans="1:14" x14ac:dyDescent="0.2">
      <c r="A210" s="1" t="s">
        <v>79</v>
      </c>
      <c r="B210" s="1">
        <v>34</v>
      </c>
      <c r="C210" s="7">
        <v>36</v>
      </c>
      <c r="D210" s="2">
        <v>10090504317</v>
      </c>
      <c r="E210" s="3" t="s">
        <v>536</v>
      </c>
      <c r="F210" s="3" t="s">
        <v>537</v>
      </c>
      <c r="G210" s="3" t="s">
        <v>307</v>
      </c>
      <c r="H210" s="3" t="s">
        <v>308</v>
      </c>
      <c r="I210" s="3" t="s">
        <v>234</v>
      </c>
      <c r="J210" s="3"/>
      <c r="K210" s="3"/>
      <c r="L210" s="5"/>
      <c r="M210" s="3"/>
      <c r="N210" s="3">
        <v>34</v>
      </c>
    </row>
    <row r="211" spans="1:14" x14ac:dyDescent="0.2">
      <c r="A211" s="1" t="s">
        <v>56</v>
      </c>
      <c r="B211" s="1">
        <v>35</v>
      </c>
      <c r="C211" s="7">
        <v>58</v>
      </c>
      <c r="D211" s="2">
        <v>10086136990</v>
      </c>
      <c r="E211" s="3" t="s">
        <v>538</v>
      </c>
      <c r="F211" s="3" t="s">
        <v>539</v>
      </c>
      <c r="G211" s="3" t="s">
        <v>216</v>
      </c>
      <c r="H211" s="3" t="s">
        <v>217</v>
      </c>
      <c r="I211" s="3" t="s">
        <v>234</v>
      </c>
      <c r="J211" s="3"/>
      <c r="K211" s="3"/>
      <c r="L211" s="5"/>
      <c r="M211" s="3"/>
      <c r="N211" s="4">
        <v>35</v>
      </c>
    </row>
    <row r="212" spans="1:14" x14ac:dyDescent="0.2">
      <c r="A212" s="1" t="s">
        <v>56</v>
      </c>
      <c r="B212" s="1">
        <v>36</v>
      </c>
      <c r="C212" s="7">
        <v>60</v>
      </c>
      <c r="D212" s="2">
        <v>10125068952</v>
      </c>
      <c r="E212" s="3" t="s">
        <v>540</v>
      </c>
      <c r="F212" s="3" t="s">
        <v>541</v>
      </c>
      <c r="G212" s="3" t="s">
        <v>173</v>
      </c>
      <c r="H212" s="3" t="s">
        <v>173</v>
      </c>
      <c r="I212" s="3" t="s">
        <v>234</v>
      </c>
      <c r="J212" s="3"/>
      <c r="K212" s="3"/>
      <c r="L212" s="5"/>
      <c r="M212" s="3"/>
      <c r="N212" s="3">
        <v>36</v>
      </c>
    </row>
    <row r="213" spans="1:14" x14ac:dyDescent="0.2">
      <c r="A213" s="1" t="s">
        <v>56</v>
      </c>
      <c r="B213" s="1">
        <v>37</v>
      </c>
      <c r="C213" s="7">
        <v>62</v>
      </c>
      <c r="D213" s="2">
        <v>10151904812</v>
      </c>
      <c r="E213" s="3" t="s">
        <v>542</v>
      </c>
      <c r="F213" s="3" t="s">
        <v>543</v>
      </c>
      <c r="G213" s="3" t="s">
        <v>101</v>
      </c>
      <c r="H213" s="3" t="s">
        <v>529</v>
      </c>
      <c r="I213" s="3" t="s">
        <v>234</v>
      </c>
      <c r="J213" s="3"/>
      <c r="K213" s="3"/>
      <c r="L213" s="5"/>
      <c r="M213" s="3"/>
      <c r="N213" s="4">
        <v>37</v>
      </c>
    </row>
    <row r="214" spans="1:14" x14ac:dyDescent="0.2">
      <c r="A214" s="1" t="s">
        <v>56</v>
      </c>
      <c r="B214" s="1">
        <v>38</v>
      </c>
      <c r="C214" s="7">
        <v>68</v>
      </c>
      <c r="D214" s="2">
        <v>10130656455</v>
      </c>
      <c r="E214" s="3" t="s">
        <v>544</v>
      </c>
      <c r="F214" s="3" t="s">
        <v>545</v>
      </c>
      <c r="G214" s="3" t="s">
        <v>99</v>
      </c>
      <c r="H214" s="3" t="s">
        <v>108</v>
      </c>
      <c r="I214" s="3" t="s">
        <v>234</v>
      </c>
      <c r="J214" s="3"/>
      <c r="K214" s="3"/>
      <c r="L214" s="5"/>
      <c r="M214" s="3"/>
      <c r="N214" s="4">
        <v>38</v>
      </c>
    </row>
    <row r="215" spans="1:14" x14ac:dyDescent="0.2">
      <c r="A215" s="1" t="s">
        <v>79</v>
      </c>
      <c r="B215" s="1"/>
      <c r="C215" s="7">
        <v>6</v>
      </c>
      <c r="D215" s="2">
        <v>10047282935</v>
      </c>
      <c r="E215" s="3" t="s">
        <v>546</v>
      </c>
      <c r="F215" s="3" t="s">
        <v>547</v>
      </c>
      <c r="G215" s="3" t="s">
        <v>12</v>
      </c>
      <c r="H215" s="3" t="s">
        <v>268</v>
      </c>
      <c r="I215" s="3" t="s">
        <v>234</v>
      </c>
      <c r="J215" s="3"/>
      <c r="K215" s="3"/>
      <c r="L215" s="5"/>
      <c r="M215" s="1" t="s">
        <v>228</v>
      </c>
      <c r="N215" s="3">
        <v>39</v>
      </c>
    </row>
    <row r="216" spans="1:14" x14ac:dyDescent="0.2">
      <c r="A216" s="1" t="s">
        <v>79</v>
      </c>
      <c r="B216" s="1"/>
      <c r="C216" s="7">
        <v>40</v>
      </c>
      <c r="D216" s="2">
        <v>10126956917</v>
      </c>
      <c r="E216" s="3" t="s">
        <v>548</v>
      </c>
      <c r="F216" s="3" t="s">
        <v>549</v>
      </c>
      <c r="G216" s="3" t="s">
        <v>276</v>
      </c>
      <c r="H216" s="3" t="s">
        <v>277</v>
      </c>
      <c r="I216" s="3" t="s">
        <v>234</v>
      </c>
      <c r="J216" s="3"/>
      <c r="K216" s="3"/>
      <c r="L216" s="5"/>
      <c r="M216" s="1" t="s">
        <v>228</v>
      </c>
      <c r="N216" s="4">
        <v>40</v>
      </c>
    </row>
    <row r="217" spans="1:14" x14ac:dyDescent="0.2">
      <c r="A217" s="1" t="s">
        <v>79</v>
      </c>
      <c r="B217" s="1"/>
      <c r="C217" s="7">
        <v>8</v>
      </c>
      <c r="D217" s="2">
        <v>10047400749</v>
      </c>
      <c r="E217" s="3" t="s">
        <v>550</v>
      </c>
      <c r="F217" s="3" t="s">
        <v>551</v>
      </c>
      <c r="G217" s="3" t="s">
        <v>12</v>
      </c>
      <c r="H217" s="3" t="s">
        <v>268</v>
      </c>
      <c r="I217" s="3" t="s">
        <v>234</v>
      </c>
      <c r="J217" s="3"/>
      <c r="K217" s="3"/>
      <c r="L217" s="5"/>
      <c r="M217" s="1" t="s">
        <v>228</v>
      </c>
      <c r="N217" s="3">
        <v>41</v>
      </c>
    </row>
    <row r="218" spans="1:14" x14ac:dyDescent="0.2">
      <c r="A218" s="1" t="s">
        <v>79</v>
      </c>
      <c r="B218" s="1"/>
      <c r="C218" s="7">
        <v>28</v>
      </c>
      <c r="D218" s="2">
        <v>10055518639</v>
      </c>
      <c r="E218" s="3" t="s">
        <v>552</v>
      </c>
      <c r="F218" s="3" t="s">
        <v>553</v>
      </c>
      <c r="G218" s="3" t="s">
        <v>216</v>
      </c>
      <c r="H218" s="3" t="s">
        <v>284</v>
      </c>
      <c r="I218" s="3" t="s">
        <v>234</v>
      </c>
      <c r="J218" s="3"/>
      <c r="K218" s="3"/>
      <c r="L218" s="5"/>
      <c r="M218" s="1" t="s">
        <v>228</v>
      </c>
      <c r="N218" s="4">
        <v>42</v>
      </c>
    </row>
    <row r="219" spans="1:14" x14ac:dyDescent="0.2">
      <c r="A219" s="1" t="s">
        <v>56</v>
      </c>
      <c r="B219" s="1"/>
      <c r="C219" s="7">
        <v>61</v>
      </c>
      <c r="D219" s="2">
        <v>10111284242</v>
      </c>
      <c r="E219" s="3" t="s">
        <v>554</v>
      </c>
      <c r="F219" s="3" t="s">
        <v>555</v>
      </c>
      <c r="G219" s="3" t="s">
        <v>173</v>
      </c>
      <c r="H219" s="3" t="s">
        <v>173</v>
      </c>
      <c r="I219" s="3" t="s">
        <v>234</v>
      </c>
      <c r="J219" s="3"/>
      <c r="K219" s="3"/>
      <c r="L219" s="5"/>
      <c r="M219" s="1" t="s">
        <v>228</v>
      </c>
      <c r="N219" s="3">
        <v>43</v>
      </c>
    </row>
    <row r="220" spans="1:14" x14ac:dyDescent="0.2">
      <c r="A220" s="1" t="s">
        <v>56</v>
      </c>
      <c r="B220" s="1"/>
      <c r="C220" s="7">
        <v>64</v>
      </c>
      <c r="D220" s="2">
        <v>10103664890</v>
      </c>
      <c r="E220" s="3" t="s">
        <v>556</v>
      </c>
      <c r="F220" s="3" t="s">
        <v>557</v>
      </c>
      <c r="G220" s="3" t="s">
        <v>12</v>
      </c>
      <c r="H220" s="3" t="s">
        <v>214</v>
      </c>
      <c r="I220" s="3" t="s">
        <v>234</v>
      </c>
      <c r="J220" s="3"/>
      <c r="K220" s="3"/>
      <c r="L220" s="5"/>
      <c r="M220" s="1" t="s">
        <v>228</v>
      </c>
      <c r="N220" s="4">
        <v>44</v>
      </c>
    </row>
    <row r="221" spans="1:14" x14ac:dyDescent="0.2">
      <c r="A221" s="1" t="s">
        <v>56</v>
      </c>
      <c r="B221" s="1"/>
      <c r="C221" s="7">
        <v>66</v>
      </c>
      <c r="D221" s="2">
        <v>10090352753</v>
      </c>
      <c r="E221" s="3" t="s">
        <v>558</v>
      </c>
      <c r="F221" s="3" t="s">
        <v>559</v>
      </c>
      <c r="G221" s="3" t="s">
        <v>12</v>
      </c>
      <c r="H221" s="3" t="s">
        <v>214</v>
      </c>
      <c r="I221" s="3" t="s">
        <v>234</v>
      </c>
      <c r="J221" s="3"/>
      <c r="K221" s="3"/>
      <c r="L221" s="5"/>
      <c r="M221" s="1" t="s">
        <v>228</v>
      </c>
      <c r="N221" s="3">
        <v>45</v>
      </c>
    </row>
    <row r="222" spans="1:14" x14ac:dyDescent="0.2">
      <c r="A222" s="1" t="s">
        <v>56</v>
      </c>
      <c r="B222" s="1"/>
      <c r="C222" s="7">
        <v>65</v>
      </c>
      <c r="D222" s="2">
        <v>10150866508</v>
      </c>
      <c r="E222" s="3" t="s">
        <v>560</v>
      </c>
      <c r="F222" s="3" t="s">
        <v>561</v>
      </c>
      <c r="G222" s="3" t="s">
        <v>12</v>
      </c>
      <c r="H222" s="3" t="s">
        <v>214</v>
      </c>
      <c r="I222" s="3" t="s">
        <v>234</v>
      </c>
      <c r="J222" s="3"/>
      <c r="K222" s="3"/>
      <c r="L222" s="5"/>
      <c r="M222" s="1" t="s">
        <v>228</v>
      </c>
      <c r="N222" s="4">
        <v>46</v>
      </c>
    </row>
    <row r="223" spans="1:14" x14ac:dyDescent="0.2">
      <c r="A223" s="1" t="s">
        <v>79</v>
      </c>
      <c r="B223" s="1"/>
      <c r="C223" s="7">
        <v>43</v>
      </c>
      <c r="D223" s="2">
        <v>10010663415</v>
      </c>
      <c r="E223" s="3" t="s">
        <v>562</v>
      </c>
      <c r="F223" s="3" t="s">
        <v>563</v>
      </c>
      <c r="G223" s="3" t="s">
        <v>101</v>
      </c>
      <c r="H223" s="3"/>
      <c r="I223" s="3" t="s">
        <v>234</v>
      </c>
      <c r="J223" s="3"/>
      <c r="K223" s="3"/>
      <c r="L223" s="5"/>
      <c r="M223" s="1" t="s">
        <v>228</v>
      </c>
      <c r="N223" s="3">
        <v>47</v>
      </c>
    </row>
    <row r="224" spans="1:14" x14ac:dyDescent="0.2">
      <c r="A224" s="1"/>
      <c r="B224" s="1"/>
      <c r="C224" s="1"/>
      <c r="D224" s="2"/>
      <c r="E224" s="3"/>
      <c r="F224" s="3"/>
      <c r="G224" s="3"/>
      <c r="H224" s="3"/>
      <c r="I224" s="3"/>
      <c r="J224" s="3"/>
      <c r="K224" s="3"/>
      <c r="L224" s="5"/>
      <c r="M224" s="3"/>
      <c r="N224" s="3"/>
    </row>
    <row r="225" spans="1:14" x14ac:dyDescent="0.2">
      <c r="A225" s="1"/>
      <c r="B225" s="1"/>
      <c r="C225" s="1"/>
      <c r="D225" s="2"/>
      <c r="E225" s="3"/>
      <c r="F225" s="3"/>
      <c r="G225" s="3"/>
      <c r="H225" s="3"/>
      <c r="I225" s="3"/>
      <c r="J225" s="3"/>
      <c r="K225" s="3"/>
      <c r="L225" s="5"/>
      <c r="M225" s="3"/>
      <c r="N225" s="3"/>
    </row>
    <row r="226" spans="1:14" x14ac:dyDescent="0.2">
      <c r="A226" s="1"/>
      <c r="B226" s="1"/>
      <c r="C226" s="1"/>
      <c r="D226" s="2"/>
      <c r="E226" s="3"/>
      <c r="F226" s="3"/>
      <c r="G226" s="3"/>
      <c r="H226" s="3"/>
      <c r="I226" s="3"/>
      <c r="J226" s="3"/>
      <c r="K226" s="3"/>
      <c r="L226" s="5"/>
      <c r="M226" s="3"/>
      <c r="N226" s="3"/>
    </row>
    <row r="227" spans="1:14" x14ac:dyDescent="0.2">
      <c r="A227" s="1"/>
      <c r="B227" s="1"/>
      <c r="C227" s="1"/>
      <c r="D227" s="2"/>
      <c r="E227" s="3"/>
      <c r="F227" s="3"/>
      <c r="G227" s="3"/>
      <c r="H227" s="3"/>
      <c r="I227" s="3"/>
      <c r="J227" s="3"/>
      <c r="K227" s="3"/>
      <c r="L227" s="5"/>
      <c r="M227" s="3"/>
      <c r="N227" s="3"/>
    </row>
    <row r="228" spans="1:14" x14ac:dyDescent="0.2">
      <c r="A228" s="1"/>
      <c r="B228" s="1"/>
      <c r="C228" s="1"/>
      <c r="D228" s="2"/>
      <c r="E228" s="3"/>
      <c r="F228" s="3"/>
      <c r="G228" s="3"/>
      <c r="H228" s="3"/>
      <c r="I228" s="3"/>
      <c r="J228" s="3"/>
      <c r="K228" s="3"/>
      <c r="L228" s="5"/>
      <c r="M228" s="3"/>
      <c r="N228" s="3"/>
    </row>
    <row r="229" spans="1:14" x14ac:dyDescent="0.2">
      <c r="A229" s="1"/>
      <c r="B229" s="1"/>
      <c r="C229" s="1"/>
      <c r="D229" s="2"/>
      <c r="E229" s="3"/>
      <c r="F229" s="3"/>
      <c r="G229" s="3"/>
      <c r="H229" s="3"/>
      <c r="I229" s="3"/>
      <c r="J229" s="3"/>
      <c r="K229" s="3"/>
      <c r="L229" s="5"/>
      <c r="M229" s="3"/>
      <c r="N229" s="3"/>
    </row>
    <row r="230" spans="1:14" x14ac:dyDescent="0.2">
      <c r="A230" s="1"/>
      <c r="B230" s="1"/>
      <c r="C230" s="1"/>
      <c r="D230" s="2"/>
      <c r="E230" s="3"/>
      <c r="F230" s="3"/>
      <c r="G230" s="3"/>
      <c r="H230" s="3"/>
      <c r="I230" s="3"/>
      <c r="J230" s="3"/>
      <c r="K230" s="3"/>
      <c r="L230" s="5"/>
      <c r="M230" s="3"/>
      <c r="N230" s="3"/>
    </row>
    <row r="231" spans="1:14" x14ac:dyDescent="0.2">
      <c r="A231" s="1"/>
      <c r="B231" s="1"/>
      <c r="C231" s="1"/>
      <c r="D231" s="2"/>
      <c r="E231" s="3"/>
      <c r="F231" s="3"/>
      <c r="G231" s="3"/>
      <c r="H231" s="3"/>
      <c r="I231" s="3"/>
      <c r="J231" s="3"/>
      <c r="K231" s="3"/>
      <c r="L231" s="5"/>
      <c r="M231" s="3"/>
      <c r="N231" s="3"/>
    </row>
    <row r="232" spans="1:14" x14ac:dyDescent="0.2">
      <c r="A232" s="1"/>
      <c r="B232" s="1"/>
      <c r="C232" s="1"/>
      <c r="D232" s="2"/>
      <c r="E232" s="3"/>
      <c r="F232" s="3"/>
      <c r="G232" s="3"/>
      <c r="H232" s="3"/>
      <c r="I232" s="3"/>
      <c r="J232" s="3"/>
      <c r="K232" s="3"/>
      <c r="L232" s="5"/>
      <c r="M232" s="3"/>
      <c r="N232" s="3"/>
    </row>
    <row r="233" spans="1:14" x14ac:dyDescent="0.2">
      <c r="A233" s="1"/>
      <c r="B233" s="1"/>
      <c r="C233" s="1"/>
      <c r="D233" s="2"/>
      <c r="E233" s="3"/>
      <c r="F233" s="3"/>
      <c r="G233" s="3"/>
      <c r="H233" s="3"/>
      <c r="I233" s="3"/>
      <c r="J233" s="3"/>
      <c r="K233" s="3"/>
      <c r="L233" s="5"/>
      <c r="M233" s="3"/>
      <c r="N233" s="3"/>
    </row>
    <row r="234" spans="1:14" x14ac:dyDescent="0.2">
      <c r="A234" s="1"/>
      <c r="B234" s="1"/>
      <c r="C234" s="1"/>
      <c r="D234" s="2"/>
      <c r="E234" s="3"/>
      <c r="F234" s="3"/>
      <c r="G234" s="3"/>
      <c r="H234" s="3"/>
      <c r="I234" s="3"/>
      <c r="J234" s="3"/>
      <c r="K234" s="3"/>
      <c r="L234" s="5"/>
      <c r="M234" s="3"/>
      <c r="N234" s="3"/>
    </row>
    <row r="235" spans="1:14" x14ac:dyDescent="0.2">
      <c r="A235" s="1"/>
      <c r="B235" s="1"/>
      <c r="C235" s="1"/>
      <c r="D235" s="2"/>
      <c r="E235" s="3"/>
      <c r="F235" s="3"/>
      <c r="G235" s="3"/>
      <c r="H235" s="3"/>
      <c r="I235" s="3"/>
      <c r="J235" s="3"/>
      <c r="K235" s="3"/>
      <c r="L235" s="5"/>
      <c r="M235" s="3"/>
      <c r="N235" s="3"/>
    </row>
    <row r="236" spans="1:14" x14ac:dyDescent="0.2">
      <c r="A236" s="1"/>
      <c r="B236" s="1"/>
      <c r="C236" s="1"/>
      <c r="D236" s="2"/>
      <c r="E236" s="3"/>
      <c r="F236" s="3"/>
      <c r="G236" s="3"/>
      <c r="H236" s="3"/>
      <c r="I236" s="3"/>
      <c r="J236" s="3"/>
      <c r="K236" s="3"/>
      <c r="L236" s="5"/>
      <c r="M236" s="3"/>
      <c r="N236" s="3"/>
    </row>
    <row r="237" spans="1:14" x14ac:dyDescent="0.2">
      <c r="A237" s="1"/>
      <c r="B237" s="1"/>
      <c r="C237" s="1"/>
      <c r="D237" s="2"/>
      <c r="E237" s="3"/>
      <c r="F237" s="3"/>
      <c r="G237" s="3"/>
      <c r="H237" s="3"/>
      <c r="I237" s="3"/>
      <c r="J237" s="3"/>
      <c r="K237" s="3"/>
      <c r="L237" s="5"/>
      <c r="M237" s="3"/>
      <c r="N237" s="3"/>
    </row>
    <row r="238" spans="1:14" x14ac:dyDescent="0.2">
      <c r="A238" s="1"/>
      <c r="B238" s="1"/>
      <c r="C238" s="1"/>
      <c r="D238" s="2"/>
      <c r="E238" s="3"/>
      <c r="F238" s="3"/>
      <c r="G238" s="3"/>
      <c r="H238" s="3"/>
      <c r="I238" s="3"/>
      <c r="J238" s="3"/>
      <c r="K238" s="3"/>
      <c r="L238" s="5"/>
      <c r="M238" s="3"/>
      <c r="N238" s="3"/>
    </row>
    <row r="239" spans="1:14" x14ac:dyDescent="0.2">
      <c r="A239" s="1"/>
      <c r="B239" s="1"/>
      <c r="C239" s="1"/>
      <c r="D239" s="2"/>
      <c r="E239" s="3"/>
      <c r="F239" s="3"/>
      <c r="G239" s="3"/>
      <c r="H239" s="3"/>
      <c r="I239" s="3"/>
      <c r="J239" s="3"/>
      <c r="K239" s="3"/>
      <c r="L239" s="5"/>
      <c r="M239" s="3"/>
      <c r="N239" s="3"/>
    </row>
    <row r="240" spans="1:14" x14ac:dyDescent="0.2">
      <c r="A240" s="1"/>
      <c r="B240" s="1"/>
      <c r="C240" s="1"/>
      <c r="D240" s="2"/>
      <c r="E240" s="3"/>
      <c r="F240" s="3"/>
      <c r="G240" s="3"/>
      <c r="H240" s="3"/>
      <c r="I240" s="3"/>
      <c r="J240" s="3"/>
      <c r="K240" s="3"/>
      <c r="L240" s="5"/>
      <c r="M240" s="3"/>
      <c r="N240" s="3"/>
    </row>
    <row r="241" spans="1:14" x14ac:dyDescent="0.2">
      <c r="A241" s="1"/>
      <c r="B241" s="1"/>
      <c r="C241" s="1"/>
      <c r="D241" s="2"/>
      <c r="E241" s="3"/>
      <c r="F241" s="3"/>
      <c r="G241" s="3"/>
      <c r="H241" s="3"/>
      <c r="I241" s="3"/>
      <c r="J241" s="3"/>
      <c r="K241" s="3"/>
      <c r="L241" s="5"/>
      <c r="M241" s="3"/>
      <c r="N241" s="3"/>
    </row>
    <row r="242" spans="1:14" x14ac:dyDescent="0.2">
      <c r="A242" s="1"/>
      <c r="B242" s="1"/>
      <c r="C242" s="1"/>
      <c r="D242" s="2"/>
      <c r="E242" s="3"/>
      <c r="F242" s="3"/>
      <c r="G242" s="3"/>
      <c r="H242" s="3"/>
      <c r="I242" s="3"/>
      <c r="J242" s="3"/>
      <c r="K242" s="3"/>
      <c r="L242" s="5"/>
      <c r="M242" s="3"/>
      <c r="N242" s="3"/>
    </row>
    <row r="243" spans="1:14" x14ac:dyDescent="0.2">
      <c r="A243" s="1"/>
      <c r="B243" s="1"/>
      <c r="C243" s="1"/>
      <c r="D243" s="2"/>
      <c r="E243" s="3"/>
      <c r="F243" s="3"/>
      <c r="G243" s="3"/>
      <c r="H243" s="3"/>
      <c r="I243" s="3"/>
      <c r="J243" s="3"/>
      <c r="K243" s="3"/>
      <c r="L243" s="5"/>
      <c r="M243" s="3"/>
      <c r="N243" s="3"/>
    </row>
    <row r="244" spans="1:14" x14ac:dyDescent="0.2">
      <c r="A244" s="1"/>
      <c r="B244" s="1"/>
      <c r="C244" s="1"/>
      <c r="D244" s="2"/>
      <c r="E244" s="3"/>
      <c r="F244" s="3"/>
      <c r="G244" s="3"/>
      <c r="H244" s="3"/>
      <c r="I244" s="3"/>
      <c r="J244" s="3"/>
      <c r="K244" s="3"/>
      <c r="L244" s="5"/>
      <c r="M244" s="3"/>
      <c r="N244" s="3"/>
    </row>
    <row r="245" spans="1:14" x14ac:dyDescent="0.2">
      <c r="A245" s="1"/>
      <c r="B245" s="1"/>
      <c r="C245" s="1"/>
      <c r="D245" s="2"/>
      <c r="E245" s="3"/>
      <c r="F245" s="3"/>
      <c r="G245" s="3"/>
      <c r="H245" s="3"/>
      <c r="I245" s="3"/>
      <c r="J245" s="3"/>
      <c r="K245" s="3"/>
      <c r="L245" s="5"/>
      <c r="M245" s="3"/>
      <c r="N245" s="3"/>
    </row>
    <row r="246" spans="1:14" x14ac:dyDescent="0.2">
      <c r="A246" s="1"/>
      <c r="B246" s="1"/>
      <c r="C246" s="1"/>
      <c r="D246" s="2"/>
      <c r="E246" s="3"/>
      <c r="F246" s="3"/>
      <c r="G246" s="3"/>
      <c r="H246" s="3"/>
      <c r="I246" s="3"/>
      <c r="J246" s="3"/>
      <c r="K246" s="3"/>
      <c r="L246" s="5"/>
      <c r="M246" s="3"/>
      <c r="N246" s="3"/>
    </row>
    <row r="247" spans="1:14" x14ac:dyDescent="0.2">
      <c r="A247" s="1"/>
      <c r="B247" s="1"/>
      <c r="C247" s="1"/>
      <c r="D247" s="2"/>
      <c r="E247" s="3"/>
      <c r="F247" s="3"/>
      <c r="G247" s="3"/>
      <c r="H247" s="3"/>
      <c r="I247" s="3"/>
      <c r="J247" s="3"/>
      <c r="K247" s="3"/>
      <c r="L247" s="5"/>
      <c r="M247" s="3"/>
      <c r="N247" s="3"/>
    </row>
    <row r="248" spans="1:14" x14ac:dyDescent="0.2">
      <c r="A248" s="1"/>
      <c r="B248" s="1"/>
      <c r="C248" s="1"/>
      <c r="D248" s="2"/>
      <c r="E248" s="3"/>
      <c r="F248" s="3"/>
      <c r="G248" s="3"/>
      <c r="H248" s="3"/>
      <c r="I248" s="3"/>
      <c r="J248" s="3"/>
      <c r="K248" s="3"/>
      <c r="L248" s="5"/>
      <c r="M248" s="3"/>
      <c r="N248" s="3"/>
    </row>
    <row r="249" spans="1:14" x14ac:dyDescent="0.2">
      <c r="A249" s="1"/>
      <c r="B249" s="1"/>
      <c r="C249" s="1"/>
      <c r="D249" s="2"/>
      <c r="E249" s="3"/>
      <c r="F249" s="3"/>
      <c r="G249" s="3"/>
      <c r="H249" s="3"/>
      <c r="I249" s="3"/>
      <c r="J249" s="3"/>
      <c r="K249" s="3"/>
      <c r="L249" s="5"/>
      <c r="M249" s="3"/>
      <c r="N249" s="3"/>
    </row>
    <row r="250" spans="1:14" x14ac:dyDescent="0.2">
      <c r="A250" s="1"/>
      <c r="B250" s="1"/>
      <c r="C250" s="1"/>
      <c r="D250" s="2"/>
      <c r="E250" s="3"/>
      <c r="F250" s="3"/>
      <c r="G250" s="3"/>
      <c r="H250" s="3"/>
      <c r="I250" s="3"/>
      <c r="J250" s="3"/>
      <c r="K250" s="3"/>
      <c r="L250" s="5"/>
      <c r="M250" s="3"/>
      <c r="N250" s="3"/>
    </row>
    <row r="251" spans="1:14" x14ac:dyDescent="0.2">
      <c r="A251" s="1"/>
      <c r="B251" s="1"/>
      <c r="C251" s="1"/>
      <c r="D251" s="2"/>
      <c r="E251" s="3"/>
      <c r="F251" s="3"/>
      <c r="G251" s="3"/>
      <c r="H251" s="3"/>
      <c r="I251" s="3"/>
      <c r="J251" s="3"/>
      <c r="K251" s="3"/>
      <c r="L251" s="5"/>
      <c r="M251" s="3"/>
      <c r="N251" s="3"/>
    </row>
    <row r="252" spans="1:14" x14ac:dyDescent="0.2">
      <c r="A252" s="1"/>
      <c r="B252" s="1"/>
      <c r="C252" s="1"/>
      <c r="D252" s="2"/>
      <c r="E252" s="3"/>
      <c r="F252" s="3"/>
      <c r="G252" s="3"/>
      <c r="H252" s="3"/>
      <c r="I252" s="3"/>
      <c r="J252" s="3"/>
      <c r="K252" s="3"/>
      <c r="L252" s="5"/>
      <c r="M252" s="3"/>
      <c r="N252" s="3"/>
    </row>
    <row r="253" spans="1:14" x14ac:dyDescent="0.2">
      <c r="A253" s="1"/>
      <c r="B253" s="1"/>
      <c r="C253" s="1"/>
      <c r="D253" s="2"/>
      <c r="E253" s="3"/>
      <c r="F253" s="3"/>
      <c r="G253" s="3"/>
      <c r="H253" s="3"/>
      <c r="I253" s="3"/>
      <c r="J253" s="3"/>
      <c r="K253" s="3"/>
      <c r="L253" s="5"/>
      <c r="M253" s="3"/>
      <c r="N253" s="3"/>
    </row>
    <row r="254" spans="1:14" x14ac:dyDescent="0.2">
      <c r="A254" s="1"/>
      <c r="B254" s="1"/>
      <c r="C254" s="1"/>
      <c r="D254" s="2"/>
      <c r="E254" s="3"/>
      <c r="F254" s="3"/>
      <c r="G254" s="3"/>
      <c r="H254" s="3"/>
      <c r="I254" s="3"/>
      <c r="J254" s="3"/>
      <c r="K254" s="3"/>
      <c r="L254" s="5"/>
      <c r="M254" s="3"/>
      <c r="N254" s="3"/>
    </row>
    <row r="255" spans="1:14" x14ac:dyDescent="0.2">
      <c r="A255" s="1"/>
      <c r="B255" s="1"/>
      <c r="C255" s="1"/>
      <c r="D255" s="2"/>
      <c r="E255" s="3"/>
      <c r="F255" s="3"/>
      <c r="G255" s="3"/>
      <c r="H255" s="3"/>
      <c r="I255" s="3"/>
      <c r="J255" s="3"/>
      <c r="K255" s="3"/>
      <c r="L255" s="5"/>
      <c r="M255" s="3"/>
      <c r="N255" s="3"/>
    </row>
    <row r="256" spans="1:14" x14ac:dyDescent="0.2">
      <c r="A256" s="1"/>
      <c r="B256" s="1"/>
      <c r="C256" s="1"/>
      <c r="D256" s="2"/>
      <c r="E256" s="3"/>
      <c r="F256" s="3"/>
      <c r="G256" s="3"/>
      <c r="H256" s="3"/>
      <c r="I256" s="3"/>
      <c r="J256" s="3"/>
      <c r="K256" s="3"/>
      <c r="L256" s="5"/>
      <c r="M256" s="3"/>
      <c r="N256" s="3"/>
    </row>
    <row r="257" spans="1:14" x14ac:dyDescent="0.2">
      <c r="A257" s="1"/>
      <c r="B257" s="1"/>
      <c r="C257" s="1"/>
      <c r="D257" s="2"/>
      <c r="E257" s="3"/>
      <c r="F257" s="3"/>
      <c r="G257" s="3"/>
      <c r="H257" s="3"/>
      <c r="I257" s="3"/>
      <c r="J257" s="3"/>
      <c r="K257" s="3"/>
      <c r="L257" s="5"/>
      <c r="M257" s="3"/>
      <c r="N257" s="3"/>
    </row>
    <row r="258" spans="1:14" x14ac:dyDescent="0.2">
      <c r="A258" s="1"/>
      <c r="B258" s="1"/>
      <c r="C258" s="1"/>
      <c r="D258" s="2"/>
      <c r="E258" s="3"/>
      <c r="F258" s="3"/>
      <c r="G258" s="3"/>
      <c r="H258" s="3"/>
      <c r="I258" s="3"/>
      <c r="J258" s="3"/>
      <c r="K258" s="3"/>
      <c r="L258" s="5"/>
      <c r="M258" s="3"/>
      <c r="N258" s="3"/>
    </row>
    <row r="259" spans="1:14" x14ac:dyDescent="0.2">
      <c r="A259" s="1"/>
      <c r="B259" s="1"/>
      <c r="C259" s="1"/>
      <c r="D259" s="2"/>
      <c r="E259" s="3"/>
      <c r="F259" s="3"/>
      <c r="G259" s="3"/>
      <c r="H259" s="3"/>
      <c r="I259" s="3"/>
      <c r="J259" s="3"/>
      <c r="K259" s="3"/>
      <c r="L259" s="5"/>
      <c r="M259" s="3"/>
      <c r="N259" s="3"/>
    </row>
    <row r="260" spans="1:14" x14ac:dyDescent="0.2">
      <c r="A260" s="1"/>
      <c r="B260" s="1"/>
      <c r="C260" s="1"/>
      <c r="D260" s="2"/>
      <c r="E260" s="3"/>
      <c r="F260" s="3"/>
      <c r="G260" s="3"/>
      <c r="H260" s="3"/>
      <c r="I260" s="3"/>
      <c r="J260" s="3"/>
      <c r="K260" s="3"/>
      <c r="L260" s="5"/>
      <c r="M260" s="3"/>
      <c r="N260" s="3"/>
    </row>
    <row r="261" spans="1:14" x14ac:dyDescent="0.2">
      <c r="A261" s="1"/>
      <c r="B261" s="1"/>
      <c r="C261" s="1"/>
      <c r="D261" s="2"/>
      <c r="E261" s="3"/>
      <c r="F261" s="3"/>
      <c r="G261" s="3"/>
      <c r="H261" s="3"/>
      <c r="I261" s="3"/>
      <c r="J261" s="3"/>
      <c r="K261" s="3"/>
      <c r="L261" s="5"/>
      <c r="M261" s="3"/>
      <c r="N261" s="3"/>
    </row>
    <row r="262" spans="1:14" x14ac:dyDescent="0.2">
      <c r="A262" s="1"/>
      <c r="B262" s="1"/>
      <c r="C262" s="1"/>
      <c r="D262" s="2"/>
      <c r="E262" s="3"/>
      <c r="F262" s="3"/>
      <c r="G262" s="3"/>
      <c r="H262" s="3"/>
      <c r="I262" s="3"/>
      <c r="J262" s="3"/>
      <c r="K262" s="3"/>
      <c r="L262" s="5"/>
      <c r="M262" s="3"/>
      <c r="N262" s="3"/>
    </row>
    <row r="263" spans="1:14" x14ac:dyDescent="0.2">
      <c r="A263" s="1"/>
      <c r="B263" s="1"/>
      <c r="C263" s="1"/>
      <c r="D263" s="2"/>
      <c r="E263" s="3"/>
      <c r="F263" s="3"/>
      <c r="G263" s="3"/>
      <c r="H263" s="3"/>
      <c r="I263" s="3"/>
      <c r="J263" s="3"/>
      <c r="K263" s="3"/>
      <c r="L263" s="5"/>
      <c r="M263" s="3"/>
      <c r="N263" s="3"/>
    </row>
    <row r="264" spans="1:14" x14ac:dyDescent="0.2">
      <c r="A264" s="1"/>
      <c r="B264" s="1"/>
      <c r="C264" s="1"/>
      <c r="D264" s="2"/>
      <c r="E264" s="3"/>
      <c r="F264" s="3"/>
      <c r="G264" s="3"/>
      <c r="H264" s="3"/>
      <c r="I264" s="3"/>
      <c r="J264" s="3"/>
      <c r="K264" s="3"/>
      <c r="L264" s="5"/>
      <c r="M264" s="3"/>
      <c r="N264" s="3"/>
    </row>
    <row r="265" spans="1:14" x14ac:dyDescent="0.2">
      <c r="A265" s="1"/>
      <c r="B265" s="1"/>
      <c r="C265" s="1"/>
      <c r="D265" s="2"/>
      <c r="E265" s="3"/>
      <c r="F265" s="3"/>
      <c r="G265" s="3"/>
      <c r="H265" s="3"/>
      <c r="I265" s="3"/>
      <c r="J265" s="3"/>
      <c r="K265" s="3"/>
      <c r="L265" s="5"/>
      <c r="M265" s="3"/>
      <c r="N265" s="3"/>
    </row>
    <row r="266" spans="1:14" x14ac:dyDescent="0.2">
      <c r="A266" s="1"/>
      <c r="B266" s="1"/>
      <c r="C266" s="1"/>
      <c r="D266" s="2"/>
      <c r="E266" s="3"/>
      <c r="F266" s="3"/>
      <c r="G266" s="3"/>
      <c r="H266" s="3"/>
      <c r="I266" s="3"/>
      <c r="J266" s="3"/>
      <c r="K266" s="3"/>
      <c r="L266" s="5"/>
      <c r="M266" s="3"/>
      <c r="N266" s="3"/>
    </row>
    <row r="267" spans="1:14" x14ac:dyDescent="0.2">
      <c r="A267" s="1"/>
      <c r="B267" s="1"/>
      <c r="C267" s="1"/>
      <c r="D267" s="2"/>
      <c r="E267" s="3"/>
      <c r="F267" s="3"/>
      <c r="G267" s="3"/>
      <c r="H267" s="3"/>
      <c r="I267" s="3"/>
      <c r="J267" s="3"/>
      <c r="K267" s="3"/>
      <c r="L267" s="5"/>
      <c r="M267" s="3"/>
      <c r="N267" s="3"/>
    </row>
    <row r="268" spans="1:14" x14ac:dyDescent="0.2">
      <c r="A268" s="1"/>
      <c r="B268" s="1"/>
      <c r="C268" s="1"/>
      <c r="D268" s="2"/>
      <c r="E268" s="3"/>
      <c r="F268" s="3"/>
      <c r="G268" s="3"/>
      <c r="H268" s="3"/>
      <c r="I268" s="3"/>
      <c r="J268" s="3"/>
      <c r="K268" s="3"/>
      <c r="L268" s="5"/>
      <c r="M268" s="3"/>
      <c r="N268" s="3"/>
    </row>
    <row r="269" spans="1:14" x14ac:dyDescent="0.2">
      <c r="A269" s="1"/>
      <c r="B269" s="1"/>
      <c r="C269" s="1"/>
      <c r="D269" s="2"/>
      <c r="E269" s="3"/>
      <c r="F269" s="3"/>
      <c r="G269" s="3"/>
      <c r="H269" s="3"/>
      <c r="I269" s="3"/>
      <c r="J269" s="3"/>
      <c r="K269" s="3"/>
      <c r="L269" s="5"/>
      <c r="M269" s="3"/>
      <c r="N269" s="3"/>
    </row>
    <row r="270" spans="1:14" x14ac:dyDescent="0.2">
      <c r="A270" s="1"/>
      <c r="B270" s="1"/>
      <c r="C270" s="1"/>
      <c r="D270" s="2"/>
      <c r="E270" s="3"/>
      <c r="F270" s="3"/>
      <c r="G270" s="3"/>
      <c r="H270" s="3"/>
      <c r="I270" s="3"/>
      <c r="J270" s="3"/>
      <c r="K270" s="3"/>
      <c r="L270" s="5"/>
      <c r="M270" s="3"/>
      <c r="N270" s="3"/>
    </row>
    <row r="271" spans="1:14" x14ac:dyDescent="0.2">
      <c r="A271" s="1"/>
      <c r="B271" s="1"/>
      <c r="C271" s="1"/>
      <c r="D271" s="2"/>
      <c r="E271" s="3"/>
      <c r="F271" s="3"/>
      <c r="G271" s="3"/>
      <c r="H271" s="3"/>
      <c r="I271" s="3"/>
      <c r="J271" s="3"/>
      <c r="K271" s="3"/>
      <c r="L271" s="5"/>
      <c r="M271" s="3"/>
      <c r="N271" s="3"/>
    </row>
    <row r="272" spans="1:14" x14ac:dyDescent="0.2">
      <c r="A272" s="1"/>
      <c r="B272" s="1"/>
      <c r="C272" s="1"/>
      <c r="D272" s="2"/>
      <c r="E272" s="3"/>
      <c r="F272" s="3"/>
      <c r="G272" s="3"/>
      <c r="H272" s="3"/>
      <c r="I272" s="3"/>
      <c r="J272" s="3"/>
      <c r="K272" s="3"/>
      <c r="L272" s="5"/>
      <c r="M272" s="3"/>
      <c r="N272" s="3"/>
    </row>
    <row r="273" spans="1:14" x14ac:dyDescent="0.2">
      <c r="A273" s="1"/>
      <c r="B273" s="1"/>
      <c r="C273" s="1"/>
      <c r="D273" s="2"/>
      <c r="E273" s="3"/>
      <c r="F273" s="3"/>
      <c r="G273" s="3"/>
      <c r="H273" s="3"/>
      <c r="I273" s="3"/>
      <c r="J273" s="3"/>
      <c r="K273" s="3"/>
      <c r="L273" s="5"/>
      <c r="M273" s="3"/>
      <c r="N273" s="3"/>
    </row>
    <row r="274" spans="1:14" x14ac:dyDescent="0.2">
      <c r="A274" s="1"/>
      <c r="B274" s="1"/>
      <c r="C274" s="1"/>
      <c r="D274" s="2"/>
      <c r="E274" s="3"/>
      <c r="F274" s="3"/>
      <c r="G274" s="3"/>
      <c r="H274" s="3"/>
      <c r="I274" s="3"/>
      <c r="J274" s="3"/>
      <c r="K274" s="3"/>
      <c r="L274" s="5"/>
      <c r="M274" s="3"/>
      <c r="N274" s="3"/>
    </row>
    <row r="275" spans="1:14" x14ac:dyDescent="0.2">
      <c r="A275" s="1"/>
      <c r="B275" s="1"/>
      <c r="C275" s="1"/>
      <c r="D275" s="2"/>
      <c r="E275" s="3"/>
      <c r="F275" s="3"/>
      <c r="G275" s="3"/>
      <c r="H275" s="3"/>
      <c r="I275" s="3"/>
      <c r="J275" s="3"/>
      <c r="K275" s="3"/>
      <c r="L275" s="5"/>
      <c r="M275" s="3"/>
      <c r="N275" s="3"/>
    </row>
    <row r="276" spans="1:14" x14ac:dyDescent="0.2">
      <c r="A276" s="1"/>
      <c r="B276" s="1"/>
      <c r="C276" s="1"/>
      <c r="D276" s="2"/>
      <c r="E276" s="3"/>
      <c r="F276" s="3"/>
      <c r="G276" s="3"/>
      <c r="H276" s="3"/>
      <c r="I276" s="3"/>
      <c r="J276" s="3"/>
      <c r="K276" s="3"/>
      <c r="L276" s="5"/>
      <c r="M276" s="3"/>
      <c r="N276" s="3"/>
    </row>
    <row r="277" spans="1:14" x14ac:dyDescent="0.2">
      <c r="A277" s="1"/>
      <c r="B277" s="1"/>
      <c r="C277" s="1"/>
      <c r="D277" s="2"/>
      <c r="E277" s="3"/>
      <c r="F277" s="3"/>
      <c r="G277" s="3"/>
      <c r="H277" s="3"/>
      <c r="I277" s="3"/>
      <c r="J277" s="3"/>
      <c r="K277" s="3"/>
      <c r="L277" s="5"/>
      <c r="M277" s="3"/>
      <c r="N277" s="3"/>
    </row>
    <row r="278" spans="1:14" x14ac:dyDescent="0.2">
      <c r="A278" s="1"/>
      <c r="B278" s="1"/>
      <c r="C278" s="1"/>
      <c r="D278" s="2"/>
      <c r="E278" s="3"/>
      <c r="F278" s="3"/>
      <c r="G278" s="3"/>
      <c r="H278" s="3"/>
      <c r="I278" s="3"/>
      <c r="J278" s="3"/>
      <c r="K278" s="3"/>
      <c r="L278" s="5"/>
      <c r="M278" s="3"/>
      <c r="N278" s="3"/>
    </row>
    <row r="279" spans="1:14" x14ac:dyDescent="0.2">
      <c r="A279" s="1"/>
      <c r="B279" s="1"/>
      <c r="C279" s="1"/>
      <c r="D279" s="2"/>
      <c r="E279" s="3"/>
      <c r="F279" s="3"/>
      <c r="G279" s="3"/>
      <c r="H279" s="3"/>
      <c r="I279" s="3"/>
      <c r="J279" s="3"/>
      <c r="K279" s="3"/>
      <c r="L279" s="5"/>
      <c r="M279" s="3"/>
      <c r="N279" s="3"/>
    </row>
    <row r="280" spans="1:14" x14ac:dyDescent="0.2">
      <c r="A280" s="1"/>
      <c r="B280" s="1"/>
      <c r="C280" s="1"/>
      <c r="D280" s="2"/>
      <c r="E280" s="3"/>
      <c r="F280" s="3"/>
      <c r="G280" s="3"/>
      <c r="H280" s="3"/>
      <c r="I280" s="3"/>
      <c r="J280" s="3"/>
      <c r="K280" s="3"/>
      <c r="L280" s="5"/>
      <c r="M280" s="3"/>
      <c r="N280" s="3"/>
    </row>
    <row r="281" spans="1:14" x14ac:dyDescent="0.2">
      <c r="A281" s="1"/>
      <c r="B281" s="1"/>
      <c r="C281" s="1"/>
      <c r="D281" s="2"/>
      <c r="E281" s="3"/>
      <c r="F281" s="3"/>
      <c r="G281" s="3"/>
      <c r="H281" s="3"/>
      <c r="I281" s="3"/>
      <c r="J281" s="3"/>
      <c r="K281" s="3"/>
      <c r="L281" s="5"/>
      <c r="M281" s="3"/>
      <c r="N281" s="3"/>
    </row>
    <row r="282" spans="1:14" x14ac:dyDescent="0.2">
      <c r="A282" s="1"/>
      <c r="B282" s="1"/>
      <c r="C282" s="1"/>
      <c r="D282" s="2"/>
      <c r="E282" s="3"/>
      <c r="F282" s="3"/>
      <c r="G282" s="3"/>
      <c r="H282" s="3"/>
      <c r="I282" s="3"/>
      <c r="J282" s="3"/>
      <c r="K282" s="3"/>
      <c r="L282" s="5"/>
      <c r="M282" s="3"/>
      <c r="N282" s="3"/>
    </row>
    <row r="283" spans="1:14" x14ac:dyDescent="0.2">
      <c r="A283" s="1"/>
      <c r="B283" s="1"/>
      <c r="C283" s="1"/>
      <c r="D283" s="2"/>
      <c r="E283" s="3"/>
      <c r="F283" s="3"/>
      <c r="G283" s="3"/>
      <c r="H283" s="3"/>
      <c r="I283" s="3"/>
      <c r="J283" s="3"/>
      <c r="K283" s="3"/>
      <c r="L283" s="5"/>
      <c r="M283" s="3"/>
      <c r="N283" s="3"/>
    </row>
    <row r="284" spans="1:14" x14ac:dyDescent="0.2">
      <c r="A284" s="1"/>
      <c r="B284" s="1"/>
      <c r="C284" s="1"/>
      <c r="D284" s="2"/>
      <c r="E284" s="3"/>
      <c r="F284" s="3"/>
      <c r="G284" s="3"/>
      <c r="H284" s="3"/>
      <c r="I284" s="3"/>
      <c r="J284" s="3"/>
      <c r="K284" s="3"/>
      <c r="L284" s="5"/>
      <c r="M284" s="3"/>
      <c r="N284" s="3"/>
    </row>
    <row r="285" spans="1:14" x14ac:dyDescent="0.2">
      <c r="A285" s="1"/>
      <c r="B285" s="1"/>
      <c r="C285" s="1"/>
      <c r="D285" s="2"/>
      <c r="E285" s="3"/>
      <c r="F285" s="3"/>
      <c r="G285" s="3"/>
      <c r="H285" s="3"/>
      <c r="I285" s="3"/>
      <c r="J285" s="3"/>
      <c r="K285" s="3"/>
      <c r="L285" s="5"/>
      <c r="M285" s="3"/>
      <c r="N285" s="3"/>
    </row>
    <row r="286" spans="1:14" x14ac:dyDescent="0.2">
      <c r="A286" s="1"/>
      <c r="B286" s="1"/>
      <c r="C286" s="1"/>
      <c r="D286" s="2"/>
      <c r="E286" s="3"/>
      <c r="F286" s="3"/>
      <c r="G286" s="3"/>
      <c r="H286" s="3"/>
      <c r="I286" s="3"/>
      <c r="J286" s="3"/>
      <c r="K286" s="3"/>
      <c r="L286" s="5"/>
      <c r="M286" s="3"/>
      <c r="N286" s="3"/>
    </row>
    <row r="287" spans="1:14" x14ac:dyDescent="0.2">
      <c r="A287" s="1"/>
      <c r="B287" s="1"/>
      <c r="C287" s="1"/>
      <c r="D287" s="2"/>
      <c r="E287" s="3"/>
      <c r="F287" s="3"/>
      <c r="G287" s="3"/>
      <c r="H287" s="3"/>
      <c r="I287" s="3"/>
      <c r="J287" s="3"/>
      <c r="K287" s="3"/>
      <c r="L287" s="5"/>
      <c r="M287" s="3"/>
      <c r="N287" s="3"/>
    </row>
    <row r="288" spans="1:14" x14ac:dyDescent="0.2">
      <c r="A288" s="1"/>
      <c r="B288" s="1"/>
      <c r="C288" s="1"/>
      <c r="D288" s="2"/>
      <c r="E288" s="3"/>
      <c r="F288" s="3"/>
      <c r="G288" s="3"/>
      <c r="H288" s="3"/>
      <c r="I288" s="3"/>
      <c r="J288" s="3"/>
      <c r="K288" s="3"/>
      <c r="L288" s="5"/>
      <c r="M288" s="3"/>
      <c r="N288" s="3"/>
    </row>
    <row r="289" spans="1:14" x14ac:dyDescent="0.2">
      <c r="A289" s="1"/>
      <c r="B289" s="1"/>
      <c r="C289" s="1"/>
      <c r="D289" s="2"/>
      <c r="E289" s="3"/>
      <c r="F289" s="3"/>
      <c r="G289" s="3"/>
      <c r="H289" s="3"/>
      <c r="I289" s="3"/>
      <c r="J289" s="3"/>
      <c r="K289" s="3"/>
      <c r="L289" s="5"/>
      <c r="M289" s="3"/>
      <c r="N289" s="3"/>
    </row>
    <row r="290" spans="1:14" x14ac:dyDescent="0.2">
      <c r="A290" s="1"/>
      <c r="B290" s="1"/>
      <c r="C290" s="1"/>
      <c r="D290" s="2"/>
      <c r="E290" s="3"/>
      <c r="F290" s="3"/>
      <c r="G290" s="3"/>
      <c r="H290" s="3"/>
      <c r="I290" s="3"/>
      <c r="J290" s="3"/>
      <c r="K290" s="3"/>
      <c r="L290" s="5"/>
      <c r="M290" s="3"/>
      <c r="N290" s="3"/>
    </row>
    <row r="291" spans="1:14" x14ac:dyDescent="0.2">
      <c r="A291" s="1"/>
      <c r="B291" s="1"/>
      <c r="C291" s="1"/>
      <c r="D291" s="2"/>
      <c r="E291" s="3"/>
      <c r="F291" s="3"/>
      <c r="G291" s="3"/>
      <c r="H291" s="3"/>
      <c r="I291" s="3"/>
      <c r="J291" s="3"/>
      <c r="K291" s="3"/>
      <c r="L291" s="5"/>
      <c r="M291" s="3"/>
      <c r="N291" s="3"/>
    </row>
    <row r="292" spans="1:14" x14ac:dyDescent="0.2">
      <c r="A292" s="1"/>
      <c r="B292" s="1"/>
      <c r="C292" s="1"/>
      <c r="D292" s="2"/>
      <c r="E292" s="3"/>
      <c r="F292" s="3"/>
      <c r="G292" s="3"/>
      <c r="H292" s="3"/>
      <c r="I292" s="3"/>
      <c r="J292" s="3"/>
      <c r="K292" s="3"/>
      <c r="L292" s="5"/>
      <c r="M292" s="3"/>
      <c r="N292" s="3"/>
    </row>
    <row r="293" spans="1:14" x14ac:dyDescent="0.2">
      <c r="A293" s="1"/>
      <c r="B293" s="1"/>
      <c r="C293" s="1"/>
      <c r="D293" s="2"/>
      <c r="E293" s="3"/>
      <c r="F293" s="3"/>
      <c r="G293" s="3"/>
      <c r="H293" s="3"/>
      <c r="I293" s="3"/>
      <c r="J293" s="3"/>
      <c r="K293" s="3"/>
      <c r="L293" s="5"/>
      <c r="M293" s="3"/>
      <c r="N293" s="3"/>
    </row>
    <row r="294" spans="1:14" x14ac:dyDescent="0.2">
      <c r="A294" s="1"/>
      <c r="B294" s="1"/>
      <c r="C294" s="1"/>
      <c r="D294" s="2"/>
      <c r="E294" s="3"/>
      <c r="F294" s="3"/>
      <c r="G294" s="3"/>
      <c r="H294" s="3"/>
      <c r="I294" s="3"/>
      <c r="J294" s="3"/>
      <c r="K294" s="3"/>
      <c r="L294" s="5"/>
      <c r="M294" s="3"/>
      <c r="N294" s="3"/>
    </row>
    <row r="295" spans="1:14" x14ac:dyDescent="0.2">
      <c r="A295" s="1"/>
      <c r="B295" s="1"/>
      <c r="C295" s="1"/>
      <c r="D295" s="2"/>
      <c r="E295" s="3"/>
      <c r="F295" s="3"/>
      <c r="G295" s="3"/>
      <c r="H295" s="3"/>
      <c r="I295" s="3"/>
      <c r="J295" s="3"/>
      <c r="K295" s="3"/>
      <c r="L295" s="5"/>
      <c r="M295" s="3"/>
      <c r="N295" s="3"/>
    </row>
    <row r="296" spans="1:14" x14ac:dyDescent="0.2">
      <c r="A296" s="1"/>
      <c r="B296" s="1"/>
      <c r="C296" s="1"/>
      <c r="D296" s="2"/>
      <c r="E296" s="3"/>
      <c r="F296" s="3"/>
      <c r="G296" s="3"/>
      <c r="H296" s="3"/>
      <c r="I296" s="3"/>
      <c r="J296" s="3"/>
      <c r="K296" s="3"/>
      <c r="L296" s="5"/>
      <c r="M296" s="3"/>
      <c r="N296" s="3"/>
    </row>
    <row r="297" spans="1:14" x14ac:dyDescent="0.2">
      <c r="A297" s="1"/>
      <c r="B297" s="1"/>
      <c r="C297" s="1"/>
      <c r="D297" s="2"/>
      <c r="E297" s="3"/>
      <c r="F297" s="3"/>
      <c r="G297" s="3"/>
      <c r="H297" s="3"/>
      <c r="I297" s="3"/>
      <c r="J297" s="3"/>
      <c r="K297" s="3"/>
      <c r="L297" s="5"/>
      <c r="M297" s="3"/>
      <c r="N297" s="3"/>
    </row>
    <row r="298" spans="1:14" x14ac:dyDescent="0.2">
      <c r="A298" s="1"/>
      <c r="B298" s="1"/>
      <c r="C298" s="1"/>
      <c r="D298" s="2"/>
      <c r="E298" s="3"/>
      <c r="F298" s="3"/>
      <c r="G298" s="3"/>
      <c r="H298" s="3"/>
      <c r="I298" s="3"/>
      <c r="J298" s="3"/>
      <c r="K298" s="3"/>
      <c r="L298" s="5"/>
      <c r="M298" s="3"/>
      <c r="N298" s="3"/>
    </row>
    <row r="299" spans="1:14" x14ac:dyDescent="0.2">
      <c r="A299" s="1"/>
      <c r="B299" s="1"/>
      <c r="C299" s="1"/>
      <c r="D299" s="2"/>
      <c r="E299" s="3"/>
      <c r="F299" s="3"/>
      <c r="G299" s="3"/>
      <c r="H299" s="3"/>
      <c r="I299" s="3"/>
      <c r="J299" s="3"/>
      <c r="K299" s="3"/>
      <c r="L299" s="5"/>
      <c r="M299" s="3"/>
      <c r="N299" s="3"/>
    </row>
    <row r="300" spans="1:14" x14ac:dyDescent="0.2">
      <c r="A300" s="1"/>
      <c r="B300" s="1"/>
      <c r="C300" s="1"/>
      <c r="D300" s="2"/>
      <c r="E300" s="3"/>
      <c r="F300" s="3"/>
      <c r="G300" s="3"/>
      <c r="H300" s="3"/>
      <c r="I300" s="3"/>
      <c r="J300" s="3"/>
      <c r="K300" s="3"/>
      <c r="L300" s="5"/>
      <c r="M300" s="3"/>
      <c r="N300" s="3"/>
    </row>
    <row r="301" spans="1:14" x14ac:dyDescent="0.2">
      <c r="A301" s="1"/>
      <c r="B301" s="1"/>
      <c r="C301" s="1"/>
      <c r="D301" s="2"/>
      <c r="E301" s="3"/>
      <c r="F301" s="3"/>
      <c r="G301" s="3"/>
      <c r="H301" s="3"/>
      <c r="I301" s="3"/>
      <c r="J301" s="3"/>
      <c r="K301" s="3"/>
      <c r="L301" s="5"/>
      <c r="M301" s="3"/>
      <c r="N301" s="3"/>
    </row>
    <row r="302" spans="1:14" x14ac:dyDescent="0.2">
      <c r="A302" s="1"/>
      <c r="B302" s="1"/>
      <c r="C302" s="1"/>
      <c r="D302" s="2"/>
      <c r="E302" s="3"/>
      <c r="F302" s="3"/>
      <c r="G302" s="3"/>
      <c r="H302" s="3"/>
      <c r="I302" s="3"/>
      <c r="J302" s="3"/>
      <c r="K302" s="3"/>
      <c r="L302" s="5"/>
      <c r="M302" s="3"/>
      <c r="N302" s="3"/>
    </row>
    <row r="303" spans="1:14" x14ac:dyDescent="0.2">
      <c r="A303" s="8"/>
      <c r="B303" s="8"/>
      <c r="C303" s="8"/>
      <c r="D303" s="9"/>
      <c r="K303" s="3"/>
      <c r="L303" s="5"/>
      <c r="M303" s="3"/>
      <c r="N303" s="3"/>
    </row>
    <row r="304" spans="1:14" x14ac:dyDescent="0.2">
      <c r="A304" s="8"/>
      <c r="B304" s="8"/>
      <c r="C304" s="8"/>
      <c r="D304" s="9"/>
      <c r="K304" s="3"/>
      <c r="L304" s="5"/>
      <c r="M304" s="3"/>
      <c r="N304" s="3"/>
    </row>
    <row r="305" spans="1:14" x14ac:dyDescent="0.2">
      <c r="A305" s="8"/>
      <c r="B305" s="8"/>
      <c r="C305" s="8"/>
      <c r="D305" s="9"/>
      <c r="K305" s="3"/>
      <c r="L305" s="5"/>
      <c r="M305" s="3"/>
      <c r="N305" s="3"/>
    </row>
    <row r="306" spans="1:14" x14ac:dyDescent="0.2">
      <c r="A306" s="8"/>
      <c r="B306" s="8"/>
      <c r="C306" s="8"/>
      <c r="D306" s="9"/>
      <c r="K306" s="3"/>
      <c r="L306" s="5"/>
      <c r="M306" s="3"/>
      <c r="N306" s="3"/>
    </row>
    <row r="307" spans="1:14" x14ac:dyDescent="0.2">
      <c r="A307" s="8"/>
      <c r="B307" s="8"/>
      <c r="C307" s="8"/>
      <c r="D307" s="9"/>
      <c r="K307" s="3"/>
      <c r="L307" s="5"/>
      <c r="M307" s="3"/>
      <c r="N307" s="3"/>
    </row>
    <row r="308" spans="1:14" x14ac:dyDescent="0.2">
      <c r="A308" s="8"/>
      <c r="B308" s="8"/>
      <c r="C308" s="8"/>
      <c r="D308" s="9"/>
      <c r="K308" s="3"/>
      <c r="L308" s="5"/>
      <c r="M308" s="3"/>
      <c r="N308" s="3"/>
    </row>
    <row r="309" spans="1:14" x14ac:dyDescent="0.2">
      <c r="A309" s="8"/>
      <c r="B309" s="8"/>
      <c r="C309" s="8"/>
      <c r="D309" s="9"/>
      <c r="K309" s="3"/>
      <c r="L309" s="5"/>
      <c r="M309" s="3"/>
      <c r="N309" s="3"/>
    </row>
    <row r="310" spans="1:14" x14ac:dyDescent="0.2">
      <c r="A310" s="8"/>
      <c r="B310" s="8"/>
      <c r="C310" s="8"/>
      <c r="D310" s="9"/>
      <c r="K310" s="3"/>
      <c r="L310" s="5"/>
      <c r="M310" s="3"/>
      <c r="N310" s="3"/>
    </row>
    <row r="311" spans="1:14" x14ac:dyDescent="0.2">
      <c r="A311" s="8"/>
      <c r="B311" s="8"/>
      <c r="C311" s="8"/>
      <c r="D311" s="9"/>
      <c r="K311" s="3"/>
      <c r="L311" s="5"/>
      <c r="M311" s="3"/>
      <c r="N311" s="3"/>
    </row>
    <row r="312" spans="1:14" x14ac:dyDescent="0.2">
      <c r="A312" s="8"/>
      <c r="B312" s="8"/>
      <c r="C312" s="8"/>
      <c r="D312" s="9"/>
      <c r="K312" s="3"/>
      <c r="L312" s="5"/>
      <c r="M312" s="3"/>
      <c r="N312" s="3"/>
    </row>
    <row r="313" spans="1:14" x14ac:dyDescent="0.2">
      <c r="A313" s="8"/>
      <c r="B313" s="8"/>
      <c r="C313" s="8"/>
      <c r="D313" s="9"/>
      <c r="K313" s="3"/>
      <c r="L313" s="5"/>
      <c r="M313" s="3"/>
      <c r="N313" s="3"/>
    </row>
    <row r="314" spans="1:14" x14ac:dyDescent="0.2">
      <c r="A314" s="8"/>
      <c r="B314" s="8"/>
      <c r="C314" s="8"/>
      <c r="D314" s="9"/>
      <c r="K314" s="3"/>
      <c r="L314" s="5"/>
      <c r="M314" s="3"/>
      <c r="N314" s="3"/>
    </row>
    <row r="315" spans="1:14" x14ac:dyDescent="0.2">
      <c r="A315" s="8"/>
      <c r="B315" s="8"/>
      <c r="C315" s="8"/>
      <c r="D315" s="9"/>
      <c r="K315" s="3"/>
      <c r="L315" s="5"/>
      <c r="M315" s="3"/>
      <c r="N315" s="3"/>
    </row>
    <row r="316" spans="1:14" x14ac:dyDescent="0.2">
      <c r="A316" s="8"/>
      <c r="B316" s="8"/>
      <c r="C316" s="8"/>
      <c r="D316" s="9"/>
      <c r="K316" s="3"/>
      <c r="L316" s="5"/>
      <c r="M316" s="3"/>
      <c r="N316" s="3"/>
    </row>
    <row r="317" spans="1:14" x14ac:dyDescent="0.2">
      <c r="A317" s="1"/>
      <c r="B317" s="1"/>
      <c r="C317" s="1"/>
      <c r="D317" s="2"/>
      <c r="E317" s="3"/>
      <c r="F317" s="3"/>
      <c r="G317" s="3"/>
      <c r="H317" s="3"/>
      <c r="I317" s="3"/>
      <c r="J317" s="3"/>
      <c r="K317" s="3"/>
      <c r="L317" s="5"/>
      <c r="M317" s="3"/>
      <c r="N317" s="3"/>
    </row>
    <row r="318" spans="1:14" x14ac:dyDescent="0.2">
      <c r="A318" s="8"/>
      <c r="B318" s="8"/>
      <c r="C318" s="8"/>
      <c r="D318" s="9"/>
      <c r="G318" s="3"/>
      <c r="H318" s="3"/>
      <c r="I318" s="3"/>
      <c r="K318" s="3"/>
      <c r="L318" s="5"/>
      <c r="M318" s="3"/>
      <c r="N318" s="4"/>
    </row>
    <row r="319" spans="1:14" x14ac:dyDescent="0.2">
      <c r="A319" s="1"/>
      <c r="B319" s="1"/>
      <c r="C319" s="1"/>
      <c r="D319" s="2"/>
      <c r="E319" s="3"/>
      <c r="F319" s="3"/>
      <c r="G319" s="3"/>
      <c r="H319" s="3"/>
      <c r="I319" s="3"/>
      <c r="J319" s="3"/>
      <c r="K319" s="3"/>
      <c r="L319" s="5"/>
      <c r="M319" s="3"/>
      <c r="N319" s="3"/>
    </row>
    <row r="320" spans="1:14" x14ac:dyDescent="0.2">
      <c r="A320" s="8"/>
      <c r="B320" s="8"/>
      <c r="C320" s="8"/>
      <c r="D320" s="9"/>
      <c r="G320" s="3"/>
      <c r="H320" s="3"/>
      <c r="I320" s="3"/>
      <c r="K320" s="3"/>
      <c r="L320" s="5"/>
      <c r="M320" s="3"/>
      <c r="N320" s="4"/>
    </row>
    <row r="321" spans="1:14" x14ac:dyDescent="0.2">
      <c r="A321" s="1"/>
      <c r="B321" s="1"/>
      <c r="C321" s="1"/>
      <c r="D321" s="2"/>
      <c r="E321" s="3"/>
      <c r="F321" s="3"/>
      <c r="G321" s="3"/>
      <c r="H321" s="3"/>
      <c r="I321" s="3"/>
      <c r="J321" s="3"/>
      <c r="K321" s="3"/>
      <c r="L321" s="5"/>
      <c r="M321" s="3"/>
      <c r="N321" s="3"/>
    </row>
    <row r="322" spans="1:14" x14ac:dyDescent="0.2">
      <c r="A322" s="8"/>
      <c r="B322" s="8"/>
      <c r="C322" s="8"/>
      <c r="D322" s="9"/>
      <c r="G322" s="3"/>
      <c r="H322" s="3"/>
      <c r="I322" s="3"/>
      <c r="K322" s="3"/>
      <c r="L322" s="5"/>
      <c r="M322" s="3"/>
      <c r="N322" s="4"/>
    </row>
    <row r="323" spans="1:14" x14ac:dyDescent="0.2">
      <c r="A323" s="1"/>
      <c r="B323" s="1"/>
      <c r="C323" s="1"/>
      <c r="D323" s="2"/>
      <c r="E323" s="3"/>
      <c r="F323" s="3"/>
      <c r="G323" s="3"/>
      <c r="H323" s="3"/>
      <c r="I323" s="3"/>
      <c r="J323" s="3"/>
      <c r="K323" s="3"/>
      <c r="L323" s="5"/>
      <c r="M323" s="3"/>
      <c r="N323" s="3"/>
    </row>
    <row r="324" spans="1:14" x14ac:dyDescent="0.2">
      <c r="A324" s="8"/>
      <c r="B324" s="8"/>
      <c r="C324" s="8"/>
      <c r="D324" s="9"/>
      <c r="G324" s="3"/>
      <c r="H324" s="3"/>
      <c r="I324" s="3"/>
      <c r="K324" s="3"/>
      <c r="L324" s="5"/>
      <c r="M324" s="3"/>
      <c r="N324" s="4"/>
    </row>
    <row r="325" spans="1:14" x14ac:dyDescent="0.2">
      <c r="A325" s="1"/>
      <c r="B325" s="1"/>
      <c r="C325" s="1"/>
      <c r="D325" s="2"/>
      <c r="E325" s="3"/>
      <c r="F325" s="3"/>
      <c r="G325" s="3"/>
      <c r="H325" s="3"/>
      <c r="I325" s="3"/>
      <c r="J325" s="3"/>
      <c r="K325" s="3"/>
      <c r="L325" s="5"/>
      <c r="M325" s="3"/>
      <c r="N325" s="3"/>
    </row>
    <row r="326" spans="1:14" x14ac:dyDescent="0.2">
      <c r="A326" s="8"/>
      <c r="B326" s="8"/>
      <c r="C326" s="8"/>
      <c r="D326" s="9"/>
      <c r="G326" s="3"/>
      <c r="H326" s="3"/>
      <c r="I326" s="3"/>
      <c r="K326" s="3"/>
      <c r="L326" s="5"/>
      <c r="M326" s="3"/>
      <c r="N326" s="4"/>
    </row>
    <row r="327" spans="1:14" x14ac:dyDescent="0.2">
      <c r="A327" s="1"/>
      <c r="B327" s="1"/>
      <c r="C327" s="1"/>
      <c r="D327" s="2"/>
      <c r="E327" s="3"/>
      <c r="F327" s="3"/>
      <c r="G327" s="3"/>
      <c r="H327" s="3"/>
      <c r="I327" s="3"/>
      <c r="J327" s="3"/>
      <c r="K327" s="3"/>
      <c r="L327" s="5"/>
      <c r="M327" s="3"/>
      <c r="N327" s="3"/>
    </row>
    <row r="328" spans="1:14" x14ac:dyDescent="0.2">
      <c r="A328" s="8"/>
      <c r="B328" s="8"/>
      <c r="C328" s="8"/>
      <c r="D328" s="9"/>
      <c r="G328" s="3"/>
      <c r="H328" s="3"/>
      <c r="I328" s="3"/>
      <c r="K328" s="3"/>
      <c r="L328" s="5"/>
      <c r="M328" s="3"/>
      <c r="N328" s="4"/>
    </row>
    <row r="329" spans="1:14" x14ac:dyDescent="0.2">
      <c r="A329" s="1"/>
      <c r="B329" s="1"/>
      <c r="C329" s="1"/>
      <c r="D329" s="2"/>
      <c r="E329" s="3"/>
      <c r="F329" s="3"/>
      <c r="G329" s="3"/>
      <c r="H329" s="3"/>
      <c r="I329" s="3"/>
      <c r="J329" s="3"/>
      <c r="K329" s="3"/>
      <c r="L329" s="5"/>
      <c r="M329" s="3"/>
      <c r="N329" s="3"/>
    </row>
    <row r="330" spans="1:14" x14ac:dyDescent="0.2">
      <c r="A330" s="8"/>
      <c r="B330" s="8"/>
      <c r="C330" s="8"/>
      <c r="D330" s="9"/>
      <c r="G330" s="3"/>
      <c r="H330" s="3"/>
      <c r="I330" s="3"/>
      <c r="K330" s="3"/>
      <c r="L330" s="5"/>
      <c r="M330" s="3"/>
      <c r="N330" s="4"/>
    </row>
    <row r="331" spans="1:14" x14ac:dyDescent="0.2">
      <c r="A331" s="1"/>
      <c r="B331" s="1"/>
      <c r="C331" s="1"/>
      <c r="D331" s="2"/>
      <c r="E331" s="3"/>
      <c r="F331" s="3"/>
      <c r="G331" s="3"/>
      <c r="H331" s="3"/>
      <c r="I331" s="3"/>
      <c r="J331" s="3"/>
      <c r="K331" s="3"/>
      <c r="L331" s="5"/>
      <c r="M331" s="3"/>
      <c r="N331" s="3"/>
    </row>
    <row r="332" spans="1:14" x14ac:dyDescent="0.2">
      <c r="A332" s="8"/>
      <c r="B332" s="8"/>
      <c r="C332" s="8"/>
      <c r="D332" s="9"/>
      <c r="G332" s="3"/>
      <c r="H332" s="3"/>
      <c r="I332" s="3"/>
      <c r="K332" s="3"/>
      <c r="L332" s="5"/>
      <c r="M332" s="3"/>
      <c r="N332" s="4"/>
    </row>
    <row r="333" spans="1:14" x14ac:dyDescent="0.2">
      <c r="A333" s="1"/>
      <c r="B333" s="1"/>
      <c r="C333" s="1"/>
      <c r="D333" s="2"/>
      <c r="E333" s="3"/>
      <c r="F333" s="3"/>
      <c r="G333" s="3"/>
      <c r="H333" s="3"/>
      <c r="I333" s="3"/>
      <c r="J333" s="3"/>
      <c r="K333" s="3"/>
      <c r="L333" s="5"/>
      <c r="M333" s="3"/>
      <c r="N333" s="3"/>
    </row>
    <row r="334" spans="1:14" x14ac:dyDescent="0.2">
      <c r="A334" s="8"/>
      <c r="B334" s="8"/>
      <c r="C334" s="8"/>
      <c r="D334" s="9"/>
      <c r="G334" s="3"/>
      <c r="H334" s="3"/>
      <c r="I334" s="3"/>
      <c r="K334" s="3"/>
      <c r="L334" s="5"/>
      <c r="M334" s="3"/>
      <c r="N334" s="4"/>
    </row>
    <row r="335" spans="1:14" x14ac:dyDescent="0.2">
      <c r="A335" s="1"/>
      <c r="B335" s="1"/>
      <c r="C335" s="1"/>
      <c r="D335" s="2"/>
      <c r="E335" s="3"/>
      <c r="F335" s="3"/>
      <c r="G335" s="3"/>
      <c r="H335" s="3"/>
      <c r="I335" s="3"/>
      <c r="J335" s="3"/>
      <c r="K335" s="3"/>
      <c r="L335" s="5"/>
      <c r="M335" s="3"/>
      <c r="N335" s="3"/>
    </row>
    <row r="336" spans="1:14" x14ac:dyDescent="0.2">
      <c r="A336" s="8"/>
      <c r="B336" s="8"/>
      <c r="C336" s="8"/>
      <c r="D336" s="9"/>
      <c r="G336" s="3"/>
      <c r="H336" s="3"/>
      <c r="I336" s="3"/>
      <c r="K336" s="3"/>
      <c r="L336" s="5"/>
      <c r="M336" s="3"/>
      <c r="N336" s="4"/>
    </row>
    <row r="337" spans="1:14" x14ac:dyDescent="0.2">
      <c r="A337" s="1"/>
      <c r="B337" s="1"/>
      <c r="C337" s="1"/>
      <c r="D337" s="2"/>
      <c r="E337" s="3"/>
      <c r="F337" s="3"/>
      <c r="G337" s="3"/>
      <c r="H337" s="3"/>
      <c r="I337" s="3"/>
      <c r="J337" s="3"/>
      <c r="K337" s="3"/>
      <c r="L337" s="5"/>
      <c r="M337" s="3"/>
      <c r="N337" s="3"/>
    </row>
    <row r="338" spans="1:14" x14ac:dyDescent="0.2">
      <c r="A338" s="8"/>
      <c r="B338" s="8"/>
      <c r="C338" s="8"/>
      <c r="D338" s="9"/>
      <c r="G338" s="3"/>
      <c r="H338" s="3"/>
      <c r="I338" s="3"/>
      <c r="K338" s="3"/>
      <c r="L338" s="5"/>
      <c r="M338" s="3"/>
      <c r="N338" s="4"/>
    </row>
    <row r="339" spans="1:14" x14ac:dyDescent="0.2">
      <c r="A339" s="1"/>
      <c r="B339" s="1"/>
      <c r="C339" s="1"/>
      <c r="D339" s="2"/>
      <c r="E339" s="3"/>
      <c r="F339" s="3"/>
      <c r="G339" s="3"/>
      <c r="H339" s="3"/>
      <c r="I339" s="3"/>
      <c r="J339" s="3"/>
      <c r="K339" s="3"/>
      <c r="L339" s="5"/>
      <c r="M339" s="3"/>
      <c r="N339" s="3"/>
    </row>
    <row r="340" spans="1:14" x14ac:dyDescent="0.2">
      <c r="A340" s="8"/>
      <c r="B340" s="8"/>
      <c r="C340" s="8"/>
      <c r="D340" s="9"/>
      <c r="G340" s="3"/>
      <c r="H340" s="3"/>
      <c r="I340" s="3"/>
      <c r="K340" s="3"/>
      <c r="L340" s="5"/>
      <c r="M340" s="3"/>
      <c r="N340" s="4"/>
    </row>
    <row r="341" spans="1:14" x14ac:dyDescent="0.2">
      <c r="A341" s="1"/>
      <c r="B341" s="1"/>
      <c r="C341" s="1"/>
      <c r="D341" s="2"/>
      <c r="E341" s="3"/>
      <c r="F341" s="3"/>
      <c r="G341" s="3"/>
      <c r="H341" s="3"/>
      <c r="I341" s="3"/>
      <c r="J341" s="3"/>
      <c r="K341" s="3"/>
      <c r="L341" s="5"/>
      <c r="M341" s="3"/>
      <c r="N341" s="3"/>
    </row>
    <row r="342" spans="1:14" x14ac:dyDescent="0.2">
      <c r="A342" s="8"/>
      <c r="B342" s="8"/>
      <c r="C342" s="8"/>
      <c r="D342" s="9"/>
      <c r="G342" s="3"/>
      <c r="H342" s="3"/>
      <c r="I342" s="3"/>
      <c r="K342" s="3"/>
      <c r="L342" s="5"/>
      <c r="M342" s="3"/>
      <c r="N342" s="4"/>
    </row>
    <row r="343" spans="1:14" x14ac:dyDescent="0.2">
      <c r="A343" s="1"/>
      <c r="B343" s="1"/>
      <c r="C343" s="1"/>
      <c r="D343" s="2"/>
      <c r="E343" s="3"/>
      <c r="F343" s="3"/>
      <c r="G343" s="3"/>
      <c r="H343" s="3"/>
      <c r="I343" s="3"/>
      <c r="J343" s="3"/>
      <c r="K343" s="3"/>
      <c r="L343" s="5"/>
      <c r="M343" s="3"/>
      <c r="N343" s="3"/>
    </row>
    <row r="344" spans="1:14" x14ac:dyDescent="0.2">
      <c r="A344" s="8"/>
      <c r="B344" s="8"/>
      <c r="C344" s="8"/>
      <c r="D344" s="9"/>
      <c r="G344" s="3"/>
      <c r="H344" s="3"/>
      <c r="I344" s="3"/>
      <c r="K344" s="3"/>
      <c r="L344" s="5"/>
      <c r="M344" s="3"/>
      <c r="N344" s="4"/>
    </row>
    <row r="345" spans="1:14" x14ac:dyDescent="0.2">
      <c r="A345" s="1"/>
      <c r="B345" s="1"/>
      <c r="C345" s="1"/>
      <c r="D345" s="2"/>
      <c r="E345" s="3"/>
      <c r="F345" s="3"/>
      <c r="G345" s="3"/>
      <c r="H345" s="3"/>
      <c r="I345" s="3"/>
      <c r="J345" s="3"/>
      <c r="K345" s="3"/>
      <c r="L345" s="5"/>
      <c r="M345" s="3"/>
      <c r="N345" s="3"/>
    </row>
    <row r="346" spans="1:14" x14ac:dyDescent="0.2">
      <c r="A346" s="8"/>
      <c r="B346" s="8"/>
      <c r="C346" s="8"/>
      <c r="D346" s="9"/>
      <c r="G346" s="3"/>
      <c r="H346" s="3"/>
      <c r="I346" s="3"/>
      <c r="K346" s="3"/>
      <c r="L346" s="5"/>
      <c r="M346" s="3"/>
      <c r="N346" s="4"/>
    </row>
    <row r="347" spans="1:14" x14ac:dyDescent="0.2">
      <c r="A347" s="1"/>
      <c r="B347" s="1"/>
      <c r="C347" s="1"/>
      <c r="D347" s="2"/>
      <c r="E347" s="3"/>
      <c r="F347" s="3"/>
      <c r="G347" s="3"/>
      <c r="H347" s="3"/>
      <c r="I347" s="3"/>
      <c r="J347" s="3"/>
      <c r="K347" s="3"/>
      <c r="L347" s="5"/>
      <c r="M347" s="3"/>
      <c r="N347" s="3"/>
    </row>
    <row r="348" spans="1:14" x14ac:dyDescent="0.2">
      <c r="A348" s="8"/>
      <c r="B348" s="8"/>
      <c r="C348" s="8"/>
      <c r="D348" s="9"/>
      <c r="G348" s="3"/>
      <c r="H348" s="3"/>
      <c r="I348" s="3"/>
      <c r="K348" s="3"/>
      <c r="L348" s="5"/>
      <c r="M348" s="3"/>
      <c r="N348" s="4"/>
    </row>
    <row r="349" spans="1:14" x14ac:dyDescent="0.2">
      <c r="A349" s="1"/>
      <c r="B349" s="1"/>
      <c r="C349" s="7"/>
      <c r="D349" s="2"/>
      <c r="E349" s="3"/>
      <c r="F349" s="3"/>
      <c r="G349" s="3"/>
      <c r="H349" s="3"/>
      <c r="I349" s="3"/>
      <c r="J349" s="3"/>
      <c r="K349" s="3"/>
      <c r="L349" s="5"/>
      <c r="M349" s="3"/>
      <c r="N349" s="3"/>
    </row>
    <row r="350" spans="1:14" x14ac:dyDescent="0.2">
      <c r="A350" s="1"/>
      <c r="B350" s="7"/>
      <c r="C350" s="1"/>
      <c r="D350" s="2"/>
      <c r="E350" s="3"/>
      <c r="F350" s="3"/>
      <c r="G350" s="3"/>
      <c r="H350" s="3"/>
      <c r="I350" s="3"/>
      <c r="J350" s="3"/>
      <c r="K350" s="5"/>
      <c r="L350" s="5"/>
      <c r="M350" s="3"/>
      <c r="N350" s="3"/>
    </row>
    <row r="351" spans="1:14" x14ac:dyDescent="0.2">
      <c r="A351" s="8"/>
      <c r="B351" s="27"/>
      <c r="C351" s="8"/>
      <c r="D351" s="9"/>
      <c r="K351" s="28"/>
      <c r="L351" s="28"/>
      <c r="N351" s="4"/>
    </row>
    <row r="352" spans="1:14" x14ac:dyDescent="0.2">
      <c r="A352" s="8"/>
      <c r="B352" s="27"/>
      <c r="C352" s="8"/>
      <c r="D352" s="9"/>
      <c r="K352" s="28"/>
      <c r="L352" s="28"/>
      <c r="N352" s="4"/>
    </row>
    <row r="353" spans="1:14" x14ac:dyDescent="0.2">
      <c r="A353" s="8"/>
      <c r="B353" s="27"/>
      <c r="C353" s="8"/>
      <c r="D353" s="9"/>
      <c r="K353" s="28"/>
      <c r="L353" s="28"/>
      <c r="N353" s="4"/>
    </row>
    <row r="354" spans="1:14" x14ac:dyDescent="0.2">
      <c r="A354" s="8"/>
      <c r="B354" s="27"/>
      <c r="C354" s="8"/>
      <c r="D354" s="9"/>
      <c r="K354" s="28"/>
      <c r="L354" s="28"/>
      <c r="N354" s="4"/>
    </row>
    <row r="355" spans="1:14" x14ac:dyDescent="0.2">
      <c r="A355" s="8"/>
      <c r="B355" s="27"/>
      <c r="C355" s="8"/>
      <c r="D355" s="9"/>
      <c r="K355" s="28"/>
      <c r="L355" s="28"/>
      <c r="N355" s="4"/>
    </row>
    <row r="356" spans="1:14" x14ac:dyDescent="0.2">
      <c r="A356" s="8"/>
      <c r="B356" s="27"/>
      <c r="C356" s="8"/>
      <c r="D356" s="9"/>
      <c r="K356" s="28"/>
      <c r="L356" s="28"/>
      <c r="N356" s="4"/>
    </row>
    <row r="357" spans="1:14" x14ac:dyDescent="0.2">
      <c r="A357" s="8"/>
      <c r="B357" s="27"/>
      <c r="C357" s="8"/>
      <c r="D357" s="9"/>
      <c r="K357" s="28"/>
      <c r="L357" s="28"/>
      <c r="N357" s="4"/>
    </row>
    <row r="358" spans="1:14" x14ac:dyDescent="0.2">
      <c r="A358" s="8"/>
      <c r="B358" s="27"/>
      <c r="C358" s="8"/>
      <c r="D358" s="9"/>
      <c r="K358" s="28"/>
      <c r="L358" s="28"/>
      <c r="N358" s="4"/>
    </row>
    <row r="359" spans="1:14" x14ac:dyDescent="0.2">
      <c r="A359" s="8"/>
      <c r="B359" s="27"/>
      <c r="C359" s="8"/>
      <c r="D359" s="9"/>
      <c r="K359" s="28"/>
      <c r="L359" s="28"/>
      <c r="N359" s="4"/>
    </row>
    <row r="360" spans="1:14" x14ac:dyDescent="0.2">
      <c r="A360" s="8"/>
      <c r="B360" s="27"/>
      <c r="C360" s="8"/>
      <c r="D360" s="9"/>
      <c r="K360" s="28"/>
      <c r="L360" s="28"/>
      <c r="N360" s="4"/>
    </row>
    <row r="361" spans="1:14" x14ac:dyDescent="0.2">
      <c r="A361" s="8"/>
      <c r="B361" s="27"/>
      <c r="C361" s="8"/>
      <c r="D361" s="9"/>
      <c r="K361" s="28"/>
      <c r="L361" s="28"/>
      <c r="N361" s="4"/>
    </row>
    <row r="362" spans="1:14" x14ac:dyDescent="0.2">
      <c r="A362" s="8"/>
      <c r="B362" s="27"/>
      <c r="C362" s="8"/>
      <c r="D362" s="9"/>
      <c r="K362" s="28"/>
      <c r="L362" s="28"/>
      <c r="N362" s="4"/>
    </row>
    <row r="363" spans="1:14" x14ac:dyDescent="0.2">
      <c r="A363" s="8"/>
      <c r="B363" s="27"/>
      <c r="C363" s="8"/>
      <c r="D363" s="9"/>
      <c r="K363" s="28"/>
      <c r="L363" s="28"/>
      <c r="N363" s="4"/>
    </row>
    <row r="364" spans="1:14" x14ac:dyDescent="0.2">
      <c r="A364" s="8"/>
      <c r="B364" s="27"/>
      <c r="C364" s="8"/>
      <c r="D364" s="9"/>
      <c r="K364" s="28"/>
      <c r="L364" s="28"/>
      <c r="N364" s="4"/>
    </row>
    <row r="365" spans="1:14" x14ac:dyDescent="0.2">
      <c r="A365" s="8"/>
      <c r="B365" s="27"/>
      <c r="C365" s="8"/>
      <c r="D365" s="9"/>
      <c r="K365" s="28"/>
      <c r="L365" s="28"/>
      <c r="N365" s="4"/>
    </row>
    <row r="366" spans="1:14" x14ac:dyDescent="0.2">
      <c r="A366" s="8"/>
      <c r="B366" s="27"/>
      <c r="C366" s="8"/>
      <c r="D366" s="9"/>
      <c r="K366" s="28"/>
      <c r="L366" s="28"/>
      <c r="N366" s="4"/>
    </row>
    <row r="367" spans="1:14" x14ac:dyDescent="0.2">
      <c r="A367" s="8"/>
      <c r="B367" s="27"/>
      <c r="C367" s="8"/>
      <c r="D367" s="9"/>
      <c r="K367" s="28"/>
      <c r="L367" s="28"/>
      <c r="N367" s="4"/>
    </row>
    <row r="368" spans="1:14" x14ac:dyDescent="0.2">
      <c r="A368" s="8"/>
      <c r="B368" s="27"/>
      <c r="C368" s="8"/>
      <c r="D368" s="9"/>
      <c r="K368" s="28"/>
      <c r="L368" s="28"/>
      <c r="N368" s="4"/>
    </row>
    <row r="369" spans="1:14" x14ac:dyDescent="0.2">
      <c r="A369" s="8"/>
      <c r="B369" s="27"/>
      <c r="C369" s="8"/>
      <c r="D369" s="9"/>
      <c r="K369" s="28"/>
      <c r="L369" s="28"/>
      <c r="N369" s="4"/>
    </row>
    <row r="370" spans="1:14" x14ac:dyDescent="0.2">
      <c r="A370" s="8"/>
      <c r="B370" s="27"/>
      <c r="C370" s="8"/>
      <c r="D370" s="9"/>
      <c r="K370" s="28"/>
      <c r="L370" s="28"/>
      <c r="N370" s="4"/>
    </row>
    <row r="371" spans="1:14" x14ac:dyDescent="0.2">
      <c r="A371" s="8"/>
      <c r="B371" s="27"/>
      <c r="C371" s="8"/>
      <c r="D371" s="9"/>
      <c r="K371" s="28"/>
      <c r="L371" s="28"/>
      <c r="N371" s="4"/>
    </row>
    <row r="372" spans="1:14" x14ac:dyDescent="0.2">
      <c r="A372" s="8"/>
      <c r="B372" s="27"/>
      <c r="C372" s="8"/>
      <c r="D372" s="9"/>
      <c r="K372" s="28"/>
      <c r="L372" s="28"/>
      <c r="N372" s="4"/>
    </row>
    <row r="373" spans="1:14" x14ac:dyDescent="0.2">
      <c r="A373" s="8"/>
      <c r="B373" s="27"/>
      <c r="C373" s="8"/>
      <c r="D373" s="9"/>
      <c r="K373" s="28"/>
      <c r="L373" s="28"/>
      <c r="N373" s="4"/>
    </row>
    <row r="374" spans="1:14" x14ac:dyDescent="0.2">
      <c r="A374" s="8"/>
      <c r="B374" s="27"/>
      <c r="C374" s="8"/>
      <c r="D374" s="9"/>
      <c r="K374" s="28"/>
      <c r="L374" s="28"/>
      <c r="N374" s="4"/>
    </row>
    <row r="375" spans="1:14" x14ac:dyDescent="0.2">
      <c r="A375" s="8"/>
      <c r="B375" s="27"/>
      <c r="C375" s="8"/>
      <c r="D375" s="9"/>
      <c r="K375" s="28"/>
      <c r="L375" s="28"/>
      <c r="N375" s="4"/>
    </row>
    <row r="376" spans="1:14" x14ac:dyDescent="0.2">
      <c r="A376" s="8"/>
      <c r="B376" s="27"/>
      <c r="C376" s="8"/>
      <c r="D376" s="9"/>
      <c r="K376" s="28"/>
      <c r="L376" s="28"/>
      <c r="N376" s="4"/>
    </row>
    <row r="377" spans="1:14" x14ac:dyDescent="0.2">
      <c r="A377" s="8"/>
      <c r="B377" s="27"/>
      <c r="C377" s="8"/>
      <c r="D377" s="9"/>
      <c r="K377" s="28"/>
      <c r="L377" s="28"/>
      <c r="N377" s="4"/>
    </row>
    <row r="378" spans="1:14" x14ac:dyDescent="0.2">
      <c r="A378" s="8"/>
      <c r="B378" s="27"/>
      <c r="C378" s="8"/>
      <c r="D378" s="9"/>
      <c r="K378" s="28"/>
      <c r="L378" s="28"/>
      <c r="N378" s="4"/>
    </row>
    <row r="379" spans="1:14" x14ac:dyDescent="0.2">
      <c r="A379" s="8"/>
      <c r="B379" s="27"/>
      <c r="C379" s="8"/>
      <c r="D379" s="9"/>
      <c r="K379" s="28"/>
      <c r="L379" s="28"/>
      <c r="N379" s="4"/>
    </row>
    <row r="380" spans="1:14" x14ac:dyDescent="0.2">
      <c r="A380" s="8"/>
      <c r="B380" s="27"/>
      <c r="C380" s="8"/>
      <c r="D380" s="9"/>
      <c r="K380" s="28"/>
      <c r="L380" s="28"/>
      <c r="N380" s="4"/>
    </row>
    <row r="381" spans="1:14" x14ac:dyDescent="0.2">
      <c r="A381" s="8"/>
      <c r="B381" s="27"/>
      <c r="C381" s="8"/>
      <c r="D381" s="9"/>
      <c r="K381" s="28"/>
      <c r="L381" s="28"/>
      <c r="N381" s="4"/>
    </row>
    <row r="382" spans="1:14" x14ac:dyDescent="0.2">
      <c r="A382" s="8"/>
      <c r="B382" s="27"/>
      <c r="C382" s="8"/>
      <c r="D382" s="9"/>
      <c r="K382" s="28"/>
      <c r="L382" s="28"/>
      <c r="N382" s="4"/>
    </row>
    <row r="383" spans="1:14" x14ac:dyDescent="0.2">
      <c r="A383" s="8"/>
      <c r="B383" s="27"/>
      <c r="C383" s="8"/>
      <c r="D383" s="9"/>
      <c r="K383" s="28"/>
      <c r="L383" s="28"/>
      <c r="N383" s="4"/>
    </row>
    <row r="384" spans="1:14" x14ac:dyDescent="0.2">
      <c r="A384" s="8"/>
      <c r="B384" s="27"/>
      <c r="C384" s="8"/>
      <c r="D384" s="9"/>
      <c r="K384" s="28"/>
      <c r="L384" s="28"/>
      <c r="N384" s="4"/>
    </row>
    <row r="385" spans="1:14" x14ac:dyDescent="0.2">
      <c r="A385" s="8"/>
      <c r="B385" s="27"/>
      <c r="C385" s="8"/>
      <c r="D385" s="9"/>
      <c r="K385" s="28"/>
      <c r="L385" s="28"/>
      <c r="N385" s="4"/>
    </row>
    <row r="386" spans="1:14" x14ac:dyDescent="0.2">
      <c r="A386" s="8"/>
      <c r="B386" s="27"/>
      <c r="C386" s="8"/>
      <c r="D386" s="9"/>
      <c r="K386" s="28"/>
      <c r="L386" s="28"/>
      <c r="N386" s="4"/>
    </row>
    <row r="387" spans="1:14" x14ac:dyDescent="0.2">
      <c r="A387" s="8"/>
      <c r="B387" s="27"/>
      <c r="C387" s="8"/>
      <c r="D387" s="9"/>
      <c r="K387" s="28"/>
      <c r="L387" s="28"/>
      <c r="N387" s="4"/>
    </row>
    <row r="388" spans="1:14" x14ac:dyDescent="0.2">
      <c r="A388" s="8"/>
      <c r="B388" s="27"/>
      <c r="C388" s="8"/>
      <c r="D388" s="9"/>
      <c r="K388" s="28"/>
      <c r="L388" s="28"/>
      <c r="N388" s="4"/>
    </row>
    <row r="389" spans="1:14" x14ac:dyDescent="0.2">
      <c r="A389" s="8"/>
      <c r="B389" s="27"/>
      <c r="C389" s="8"/>
      <c r="D389" s="9"/>
      <c r="K389" s="28"/>
      <c r="L389" s="28"/>
      <c r="N389" s="4"/>
    </row>
    <row r="390" spans="1:14" x14ac:dyDescent="0.2">
      <c r="A390" s="8"/>
      <c r="B390" s="27"/>
      <c r="C390" s="8"/>
      <c r="D390" s="9"/>
      <c r="K390" s="28"/>
      <c r="L390" s="28"/>
      <c r="N390" s="4"/>
    </row>
    <row r="391" spans="1:14" x14ac:dyDescent="0.2">
      <c r="A391" s="8"/>
      <c r="B391" s="27"/>
      <c r="C391" s="8"/>
      <c r="D391" s="9"/>
      <c r="K391" s="28"/>
      <c r="L391" s="28"/>
      <c r="N391" s="4"/>
    </row>
    <row r="392" spans="1:14" x14ac:dyDescent="0.2">
      <c r="A392" s="8"/>
      <c r="B392" s="27"/>
      <c r="C392" s="8"/>
      <c r="D392" s="9"/>
      <c r="K392" s="28"/>
      <c r="L392" s="28"/>
      <c r="N392" s="4"/>
    </row>
    <row r="393" spans="1:14" x14ac:dyDescent="0.2">
      <c r="A393" s="8"/>
      <c r="B393" s="27"/>
      <c r="C393" s="8"/>
      <c r="D393" s="9"/>
      <c r="K393" s="28"/>
      <c r="L393" s="28"/>
      <c r="N393" s="4"/>
    </row>
    <row r="394" spans="1:14" x14ac:dyDescent="0.2">
      <c r="A394" s="8"/>
      <c r="B394" s="27"/>
      <c r="C394" s="8"/>
      <c r="D394" s="9"/>
      <c r="K394" s="28"/>
      <c r="L394" s="28"/>
      <c r="N394" s="4"/>
    </row>
    <row r="395" spans="1:14" x14ac:dyDescent="0.2">
      <c r="A395" s="8"/>
      <c r="B395" s="27"/>
      <c r="C395" s="8"/>
      <c r="D395" s="9"/>
      <c r="K395" s="28"/>
      <c r="L395" s="28"/>
      <c r="N395" s="4"/>
    </row>
    <row r="396" spans="1:14" x14ac:dyDescent="0.2">
      <c r="A396" s="8"/>
      <c r="B396" s="27"/>
      <c r="C396" s="8"/>
      <c r="D396" s="9"/>
      <c r="K396" s="28"/>
      <c r="L396" s="28"/>
      <c r="N396" s="4"/>
    </row>
    <row r="397" spans="1:14" x14ac:dyDescent="0.2">
      <c r="A397" s="8"/>
      <c r="B397" s="27"/>
      <c r="C397" s="8"/>
      <c r="D397" s="9"/>
      <c r="K397" s="28"/>
      <c r="L397" s="28"/>
      <c r="N397" s="4"/>
    </row>
    <row r="398" spans="1:14" x14ac:dyDescent="0.2">
      <c r="A398" s="8"/>
      <c r="B398" s="27"/>
      <c r="C398" s="8"/>
      <c r="D398" s="9"/>
      <c r="K398" s="28"/>
      <c r="L398" s="28"/>
      <c r="N398" s="4"/>
    </row>
    <row r="399" spans="1:14" x14ac:dyDescent="0.2">
      <c r="A399" s="8"/>
      <c r="B399" s="27"/>
      <c r="C399" s="8"/>
      <c r="D399" s="9"/>
      <c r="K399" s="28"/>
      <c r="L399" s="28"/>
      <c r="N399" s="4"/>
    </row>
    <row r="400" spans="1:14" x14ac:dyDescent="0.2">
      <c r="A400" s="8"/>
      <c r="B400" s="27"/>
      <c r="C400" s="8"/>
      <c r="D400" s="9"/>
      <c r="K400" s="28"/>
      <c r="L400" s="28"/>
      <c r="N400" s="4"/>
    </row>
    <row r="401" spans="1:14" x14ac:dyDescent="0.2">
      <c r="A401" s="8"/>
      <c r="B401" s="27"/>
      <c r="C401" s="8"/>
      <c r="D401" s="9"/>
      <c r="K401" s="28"/>
      <c r="L401" s="28"/>
      <c r="N401" s="4"/>
    </row>
    <row r="402" spans="1:14" x14ac:dyDescent="0.2">
      <c r="A402" s="8"/>
      <c r="B402" s="27"/>
      <c r="C402" s="8"/>
      <c r="D402" s="9"/>
      <c r="K402" s="28"/>
      <c r="L402" s="28"/>
      <c r="N402" s="4"/>
    </row>
    <row r="403" spans="1:14" x14ac:dyDescent="0.2">
      <c r="A403" s="8"/>
      <c r="B403" s="27"/>
      <c r="C403" s="8"/>
      <c r="D403" s="9"/>
      <c r="K403" s="28"/>
      <c r="L403" s="28"/>
      <c r="N403" s="4"/>
    </row>
    <row r="404" spans="1:14" x14ac:dyDescent="0.2">
      <c r="A404" s="8"/>
      <c r="B404" s="27"/>
      <c r="C404" s="8"/>
      <c r="D404" s="9"/>
      <c r="K404" s="28"/>
      <c r="L404" s="28"/>
      <c r="N404" s="4"/>
    </row>
    <row r="405" spans="1:14" x14ac:dyDescent="0.2">
      <c r="A405" s="8"/>
      <c r="B405" s="27"/>
      <c r="C405" s="8"/>
      <c r="D405" s="9"/>
      <c r="K405" s="28"/>
      <c r="L405" s="28"/>
      <c r="N405" s="4"/>
    </row>
    <row r="406" spans="1:14" x14ac:dyDescent="0.2">
      <c r="A406" s="8"/>
      <c r="B406" s="27"/>
      <c r="C406" s="8"/>
      <c r="D406" s="9"/>
      <c r="K406" s="28"/>
      <c r="L406" s="28"/>
      <c r="N406" s="4"/>
    </row>
    <row r="407" spans="1:14" x14ac:dyDescent="0.2">
      <c r="A407" s="8"/>
      <c r="B407" s="27"/>
      <c r="C407" s="8"/>
      <c r="D407" s="9"/>
      <c r="K407" s="28"/>
      <c r="L407" s="28"/>
      <c r="N407" s="4"/>
    </row>
    <row r="408" spans="1:14" x14ac:dyDescent="0.2">
      <c r="A408" s="8"/>
      <c r="B408" s="27"/>
      <c r="C408" s="8"/>
      <c r="D408" s="9"/>
      <c r="K408" s="28"/>
      <c r="L408" s="28"/>
      <c r="N408" s="4"/>
    </row>
    <row r="409" spans="1:14" x14ac:dyDescent="0.2">
      <c r="A409" s="8"/>
      <c r="B409" s="27"/>
      <c r="C409" s="8"/>
      <c r="D409" s="9"/>
      <c r="K409" s="28"/>
      <c r="L409" s="28"/>
      <c r="N409" s="4"/>
    </row>
    <row r="410" spans="1:14" x14ac:dyDescent="0.2">
      <c r="A410" s="8"/>
      <c r="B410" s="27"/>
      <c r="C410" s="8"/>
      <c r="D410" s="9"/>
      <c r="K410" s="28"/>
      <c r="L410" s="28"/>
      <c r="N410" s="4"/>
    </row>
    <row r="411" spans="1:14" x14ac:dyDescent="0.2">
      <c r="A411" s="8"/>
      <c r="B411" s="27"/>
      <c r="C411" s="8"/>
      <c r="D411" s="9"/>
      <c r="K411" s="28"/>
      <c r="L411" s="28"/>
      <c r="N411" s="4"/>
    </row>
    <row r="412" spans="1:14" x14ac:dyDescent="0.2">
      <c r="A412" s="8"/>
      <c r="B412" s="27"/>
      <c r="C412" s="8"/>
      <c r="D412" s="9"/>
      <c r="K412" s="28"/>
      <c r="L412" s="28"/>
      <c r="N412" s="4"/>
    </row>
    <row r="413" spans="1:14" x14ac:dyDescent="0.2">
      <c r="A413" s="8"/>
      <c r="B413" s="27"/>
      <c r="C413" s="8"/>
      <c r="D413" s="9"/>
      <c r="K413" s="28"/>
      <c r="L413" s="28"/>
      <c r="N413" s="4"/>
    </row>
    <row r="414" spans="1:14" x14ac:dyDescent="0.2">
      <c r="A414" s="8"/>
      <c r="B414" s="27"/>
      <c r="C414" s="8"/>
      <c r="D414" s="9"/>
      <c r="K414" s="28"/>
      <c r="L414" s="28"/>
      <c r="N414" s="4"/>
    </row>
    <row r="415" spans="1:14" x14ac:dyDescent="0.2">
      <c r="A415" s="8"/>
      <c r="B415" s="27"/>
      <c r="C415" s="8"/>
      <c r="D415" s="9"/>
      <c r="K415" s="28"/>
      <c r="L415" s="28"/>
      <c r="N415" s="4"/>
    </row>
    <row r="416" spans="1:14" x14ac:dyDescent="0.2">
      <c r="A416" s="8"/>
      <c r="B416" s="27"/>
      <c r="C416" s="8"/>
      <c r="D416" s="9"/>
      <c r="K416" s="28"/>
      <c r="L416" s="28"/>
      <c r="N416" s="4"/>
    </row>
    <row r="417" spans="1:14" x14ac:dyDescent="0.2">
      <c r="A417" s="8"/>
      <c r="B417" s="27"/>
      <c r="C417" s="8"/>
      <c r="D417" s="9"/>
      <c r="K417" s="28"/>
      <c r="L417" s="28"/>
      <c r="N417" s="4"/>
    </row>
    <row r="418" spans="1:14" x14ac:dyDescent="0.2">
      <c r="A418" s="8"/>
      <c r="B418" s="27"/>
      <c r="C418" s="8"/>
      <c r="D418" s="9"/>
      <c r="K418" s="28"/>
      <c r="L418" s="28"/>
      <c r="N418" s="4"/>
    </row>
    <row r="419" spans="1:14" x14ac:dyDescent="0.2">
      <c r="A419" s="8"/>
      <c r="B419" s="27"/>
      <c r="C419" s="8"/>
      <c r="D419" s="9"/>
      <c r="K419" s="28"/>
      <c r="L419" s="28"/>
      <c r="N419" s="4"/>
    </row>
    <row r="420" spans="1:14" x14ac:dyDescent="0.2">
      <c r="A420" s="8"/>
      <c r="B420" s="27"/>
      <c r="C420" s="8"/>
      <c r="D420" s="9"/>
      <c r="K420" s="28"/>
      <c r="L420" s="28"/>
      <c r="N420" s="4"/>
    </row>
    <row r="421" spans="1:14" x14ac:dyDescent="0.2">
      <c r="A421" s="8"/>
      <c r="B421" s="27"/>
      <c r="C421" s="8"/>
      <c r="D421" s="9"/>
      <c r="K421" s="28"/>
      <c r="L421" s="28"/>
      <c r="N421" s="4"/>
    </row>
    <row r="422" spans="1:14" x14ac:dyDescent="0.2">
      <c r="A422" s="8"/>
      <c r="B422" s="27"/>
      <c r="C422" s="8"/>
      <c r="D422" s="9"/>
      <c r="K422" s="28"/>
      <c r="L422" s="28"/>
      <c r="N422" s="4"/>
    </row>
    <row r="423" spans="1:14" x14ac:dyDescent="0.2">
      <c r="A423" s="8"/>
      <c r="B423" s="27"/>
      <c r="C423" s="8"/>
      <c r="D423" s="9"/>
      <c r="K423" s="28"/>
      <c r="L423" s="28"/>
      <c r="N423" s="4"/>
    </row>
    <row r="424" spans="1:14" x14ac:dyDescent="0.2">
      <c r="A424" s="8"/>
      <c r="B424" s="27"/>
      <c r="C424" s="8"/>
      <c r="D424" s="9"/>
      <c r="K424" s="28"/>
      <c r="L424" s="28"/>
      <c r="N424" s="4"/>
    </row>
    <row r="425" spans="1:14" x14ac:dyDescent="0.2">
      <c r="A425" s="8"/>
      <c r="B425" s="27"/>
      <c r="C425" s="8"/>
      <c r="D425" s="9"/>
      <c r="K425" s="28"/>
      <c r="L425" s="28"/>
      <c r="N425" s="4"/>
    </row>
    <row r="426" spans="1:14" x14ac:dyDescent="0.2">
      <c r="A426" s="8"/>
      <c r="B426" s="27"/>
      <c r="C426" s="8"/>
      <c r="D426" s="9"/>
      <c r="K426" s="28"/>
      <c r="L426" s="28"/>
      <c r="N426" s="4"/>
    </row>
    <row r="427" spans="1:14" x14ac:dyDescent="0.2">
      <c r="A427" s="8"/>
      <c r="B427" s="27"/>
      <c r="C427" s="8"/>
      <c r="D427" s="9"/>
      <c r="K427" s="28"/>
      <c r="L427" s="28"/>
      <c r="N427" s="4"/>
    </row>
    <row r="428" spans="1:14" x14ac:dyDescent="0.2">
      <c r="A428" s="8"/>
      <c r="B428" s="27"/>
      <c r="C428" s="8"/>
      <c r="D428" s="9"/>
      <c r="K428" s="28"/>
      <c r="L428" s="28"/>
      <c r="N428" s="4"/>
    </row>
    <row r="429" spans="1:14" x14ac:dyDescent="0.2">
      <c r="A429" s="8"/>
      <c r="B429" s="27"/>
      <c r="C429" s="8"/>
      <c r="D429" s="9"/>
      <c r="K429" s="28"/>
      <c r="L429" s="28"/>
      <c r="N429" s="4"/>
    </row>
    <row r="430" spans="1:14" x14ac:dyDescent="0.2">
      <c r="A430" s="8"/>
      <c r="B430" s="27"/>
      <c r="C430" s="8"/>
      <c r="D430" s="9"/>
      <c r="K430" s="28"/>
      <c r="L430" s="28"/>
      <c r="N430" s="4"/>
    </row>
    <row r="431" spans="1:14" x14ac:dyDescent="0.2">
      <c r="A431" s="8"/>
      <c r="B431" s="27"/>
      <c r="C431" s="8"/>
      <c r="D431" s="9"/>
      <c r="K431" s="28"/>
      <c r="L431" s="28"/>
      <c r="N431" s="4"/>
    </row>
    <row r="432" spans="1:14" x14ac:dyDescent="0.2">
      <c r="A432" s="8"/>
      <c r="B432" s="27"/>
      <c r="C432" s="8"/>
      <c r="D432" s="9"/>
      <c r="K432" s="28"/>
      <c r="L432" s="28"/>
      <c r="N432" s="4"/>
    </row>
    <row r="433" spans="1:14" x14ac:dyDescent="0.2">
      <c r="A433" s="8"/>
      <c r="B433" s="27"/>
      <c r="C433" s="8"/>
      <c r="D433" s="9"/>
      <c r="K433" s="28"/>
      <c r="L433" s="28"/>
      <c r="N433" s="4"/>
    </row>
    <row r="434" spans="1:14" x14ac:dyDescent="0.2">
      <c r="A434" s="8"/>
      <c r="B434" s="27"/>
      <c r="C434" s="8"/>
      <c r="D434" s="9"/>
      <c r="K434" s="28"/>
      <c r="L434" s="28"/>
      <c r="N434" s="4"/>
    </row>
    <row r="435" spans="1:14" x14ac:dyDescent="0.2">
      <c r="A435" s="8"/>
      <c r="B435" s="27"/>
      <c r="C435" s="8"/>
      <c r="D435" s="9"/>
      <c r="K435" s="28"/>
      <c r="L435" s="28"/>
      <c r="N435" s="4"/>
    </row>
    <row r="436" spans="1:14" x14ac:dyDescent="0.2">
      <c r="A436" s="8"/>
      <c r="B436" s="27"/>
      <c r="C436" s="8"/>
      <c r="D436" s="9"/>
      <c r="K436" s="28"/>
      <c r="L436" s="28"/>
      <c r="N436" s="4"/>
    </row>
    <row r="437" spans="1:14" x14ac:dyDescent="0.2">
      <c r="A437" s="8"/>
      <c r="B437" s="27"/>
      <c r="C437" s="8"/>
      <c r="D437" s="9"/>
      <c r="K437" s="28"/>
      <c r="L437" s="28"/>
      <c r="N437" s="4"/>
    </row>
    <row r="438" spans="1:14" x14ac:dyDescent="0.2">
      <c r="A438" s="8"/>
      <c r="B438" s="27"/>
      <c r="C438" s="8"/>
      <c r="D438" s="9"/>
      <c r="K438" s="28"/>
      <c r="L438" s="28"/>
      <c r="N438" s="4"/>
    </row>
    <row r="439" spans="1:14" x14ac:dyDescent="0.2">
      <c r="A439" s="8"/>
      <c r="B439" s="27"/>
      <c r="C439" s="8"/>
      <c r="D439" s="9"/>
      <c r="K439" s="28"/>
      <c r="L439" s="28"/>
      <c r="N439" s="4"/>
    </row>
    <row r="440" spans="1:14" x14ac:dyDescent="0.2">
      <c r="A440" s="8"/>
      <c r="B440" s="27"/>
      <c r="C440" s="8"/>
      <c r="D440" s="9"/>
      <c r="K440" s="28"/>
      <c r="L440" s="28"/>
      <c r="N440" s="4"/>
    </row>
    <row r="441" spans="1:14" x14ac:dyDescent="0.2">
      <c r="A441" s="8"/>
      <c r="B441" s="27"/>
      <c r="C441" s="8"/>
      <c r="D441" s="9"/>
      <c r="K441" s="28"/>
      <c r="L441" s="28"/>
      <c r="N441" s="4"/>
    </row>
    <row r="442" spans="1:14" x14ac:dyDescent="0.2">
      <c r="A442" s="8"/>
      <c r="B442" s="27"/>
      <c r="C442" s="8"/>
      <c r="D442" s="9"/>
      <c r="K442" s="28"/>
      <c r="L442" s="28"/>
      <c r="N442" s="4"/>
    </row>
    <row r="443" spans="1:14" x14ac:dyDescent="0.2">
      <c r="A443" s="8"/>
      <c r="B443" s="27"/>
      <c r="C443" s="8"/>
      <c r="D443" s="9"/>
      <c r="K443" s="28"/>
      <c r="L443" s="28"/>
      <c r="N443" s="4"/>
    </row>
    <row r="444" spans="1:14" x14ac:dyDescent="0.2">
      <c r="A444" s="8"/>
      <c r="B444" s="27"/>
      <c r="C444" s="8"/>
      <c r="D444" s="9"/>
      <c r="K444" s="28"/>
      <c r="L444" s="28"/>
      <c r="N444" s="4"/>
    </row>
    <row r="445" spans="1:14" x14ac:dyDescent="0.2">
      <c r="A445" s="8"/>
      <c r="B445" s="27"/>
      <c r="C445" s="8"/>
      <c r="D445" s="9"/>
      <c r="K445" s="28"/>
      <c r="L445" s="28"/>
      <c r="N445" s="4"/>
    </row>
    <row r="446" spans="1:14" x14ac:dyDescent="0.2">
      <c r="A446" s="8"/>
      <c r="B446" s="27"/>
      <c r="C446" s="8"/>
      <c r="D446" s="9"/>
      <c r="K446" s="28"/>
      <c r="L446" s="28"/>
      <c r="N446" s="4"/>
    </row>
    <row r="447" spans="1:14" x14ac:dyDescent="0.2">
      <c r="A447" s="8"/>
      <c r="B447" s="27"/>
      <c r="C447" s="8"/>
      <c r="D447" s="9"/>
      <c r="K447" s="28"/>
      <c r="L447" s="28"/>
      <c r="N447" s="4"/>
    </row>
    <row r="448" spans="1:14" x14ac:dyDescent="0.2">
      <c r="A448" s="8"/>
      <c r="B448" s="27"/>
      <c r="C448" s="8"/>
      <c r="D448" s="9"/>
      <c r="K448" s="28"/>
      <c r="L448" s="28"/>
      <c r="N448" s="4"/>
    </row>
    <row r="449" spans="1:14" x14ac:dyDescent="0.2">
      <c r="A449" s="8"/>
      <c r="B449" s="27"/>
      <c r="C449" s="8"/>
      <c r="D449" s="9"/>
      <c r="K449" s="28"/>
      <c r="L449" s="28"/>
      <c r="N449" s="4"/>
    </row>
    <row r="450" spans="1:14" x14ac:dyDescent="0.2">
      <c r="A450" s="8"/>
      <c r="B450" s="27"/>
      <c r="C450" s="8"/>
      <c r="D450" s="9"/>
      <c r="K450" s="28"/>
      <c r="L450" s="28"/>
      <c r="N450" s="4"/>
    </row>
    <row r="451" spans="1:14" x14ac:dyDescent="0.2">
      <c r="A451" s="8"/>
      <c r="B451" s="27"/>
      <c r="C451" s="8"/>
      <c r="D451" s="9"/>
      <c r="K451" s="28"/>
      <c r="L451" s="28"/>
      <c r="N451" s="4"/>
    </row>
    <row r="452" spans="1:14" x14ac:dyDescent="0.2">
      <c r="A452" s="8"/>
      <c r="B452" s="27"/>
      <c r="C452" s="8"/>
      <c r="D452" s="9"/>
      <c r="K452" s="28"/>
      <c r="L452" s="28"/>
      <c r="N452" s="4"/>
    </row>
    <row r="453" spans="1:14" x14ac:dyDescent="0.2">
      <c r="A453" s="8"/>
      <c r="B453" s="27"/>
      <c r="C453" s="8"/>
      <c r="D453" s="9"/>
      <c r="K453" s="28"/>
      <c r="L453" s="28"/>
      <c r="N453" s="4"/>
    </row>
    <row r="454" spans="1:14" x14ac:dyDescent="0.2">
      <c r="A454" s="8"/>
      <c r="B454" s="27"/>
      <c r="C454" s="8"/>
      <c r="D454" s="9"/>
      <c r="K454" s="28"/>
      <c r="L454" s="28"/>
      <c r="N454" s="4"/>
    </row>
    <row r="455" spans="1:14" x14ac:dyDescent="0.2">
      <c r="A455" s="8"/>
      <c r="B455" s="27"/>
      <c r="C455" s="8"/>
      <c r="D455" s="9"/>
      <c r="K455" s="28"/>
      <c r="L455" s="28"/>
      <c r="N455" s="4"/>
    </row>
    <row r="456" spans="1:14" x14ac:dyDescent="0.2">
      <c r="A456" s="8"/>
      <c r="B456" s="27"/>
      <c r="C456" s="8"/>
      <c r="D456" s="9"/>
      <c r="K456" s="28"/>
      <c r="L456" s="28"/>
      <c r="N456" s="4"/>
    </row>
    <row r="457" spans="1:14" x14ac:dyDescent="0.2">
      <c r="A457" s="8"/>
      <c r="B457" s="27"/>
      <c r="C457" s="8"/>
      <c r="D457" s="9"/>
      <c r="K457" s="28"/>
      <c r="L457" s="28"/>
      <c r="N457" s="4"/>
    </row>
    <row r="458" spans="1:14" x14ac:dyDescent="0.2">
      <c r="A458" s="8"/>
      <c r="B458" s="27"/>
      <c r="C458" s="8"/>
      <c r="D458" s="9"/>
      <c r="K458" s="28"/>
      <c r="L458" s="28"/>
      <c r="N458" s="4"/>
    </row>
    <row r="459" spans="1:14" x14ac:dyDescent="0.2">
      <c r="A459" s="8"/>
      <c r="B459" s="27"/>
      <c r="C459" s="8"/>
      <c r="D459" s="9"/>
      <c r="K459" s="28"/>
      <c r="L459" s="28"/>
      <c r="N459" s="4"/>
    </row>
    <row r="460" spans="1:14" x14ac:dyDescent="0.2">
      <c r="A460" s="8"/>
      <c r="B460" s="27"/>
      <c r="C460" s="8"/>
      <c r="D460" s="9"/>
      <c r="K460" s="28"/>
      <c r="L460" s="28"/>
      <c r="N460" s="4"/>
    </row>
    <row r="461" spans="1:14" x14ac:dyDescent="0.2">
      <c r="A461" s="8"/>
      <c r="B461" s="27"/>
      <c r="C461" s="8"/>
      <c r="D461" s="9"/>
      <c r="K461" s="28"/>
      <c r="L461" s="28"/>
      <c r="N461" s="4"/>
    </row>
    <row r="462" spans="1:14" x14ac:dyDescent="0.2">
      <c r="A462" s="8"/>
      <c r="B462" s="27"/>
      <c r="C462" s="8"/>
      <c r="D462" s="9"/>
      <c r="K462" s="28"/>
      <c r="L462" s="28"/>
      <c r="N462" s="4"/>
    </row>
    <row r="463" spans="1:14" x14ac:dyDescent="0.2">
      <c r="A463" s="8"/>
      <c r="B463" s="27"/>
      <c r="C463" s="8"/>
      <c r="D463" s="9"/>
      <c r="K463" s="28"/>
      <c r="L463" s="28"/>
      <c r="N463" s="4"/>
    </row>
    <row r="464" spans="1:14" x14ac:dyDescent="0.2">
      <c r="A464" s="8"/>
      <c r="B464" s="27"/>
      <c r="C464" s="8"/>
      <c r="D464" s="9"/>
      <c r="K464" s="28"/>
      <c r="L464" s="28"/>
      <c r="N464" s="4"/>
    </row>
    <row r="465" spans="1:14" x14ac:dyDescent="0.2">
      <c r="A465" s="8"/>
      <c r="B465" s="27"/>
      <c r="C465" s="8"/>
      <c r="D465" s="9"/>
      <c r="K465" s="28"/>
      <c r="L465" s="28"/>
      <c r="N465" s="4"/>
    </row>
    <row r="466" spans="1:14" x14ac:dyDescent="0.2">
      <c r="A466" s="8"/>
      <c r="B466" s="27"/>
      <c r="C466" s="8"/>
      <c r="D466" s="9"/>
      <c r="K466" s="28"/>
      <c r="L466" s="28"/>
      <c r="N466" s="4"/>
    </row>
    <row r="467" spans="1:14" x14ac:dyDescent="0.2">
      <c r="A467" s="8"/>
      <c r="B467" s="27"/>
      <c r="C467" s="8"/>
      <c r="D467" s="9"/>
      <c r="K467" s="28"/>
      <c r="L467" s="28"/>
      <c r="N467" s="4"/>
    </row>
    <row r="468" spans="1:14" x14ac:dyDescent="0.2">
      <c r="A468" s="8"/>
      <c r="B468" s="27"/>
      <c r="C468" s="8"/>
      <c r="D468" s="9"/>
      <c r="K468" s="28"/>
      <c r="L468" s="28"/>
      <c r="N468" s="4"/>
    </row>
    <row r="469" spans="1:14" x14ac:dyDescent="0.2">
      <c r="A469" s="8"/>
      <c r="B469" s="27"/>
      <c r="C469" s="8"/>
      <c r="D469" s="9"/>
      <c r="K469" s="28"/>
      <c r="L469" s="28"/>
      <c r="N469" s="4"/>
    </row>
    <row r="470" spans="1:14" x14ac:dyDescent="0.2">
      <c r="A470" s="8"/>
      <c r="B470" s="27"/>
      <c r="C470" s="8"/>
      <c r="D470" s="9"/>
      <c r="K470" s="28"/>
      <c r="L470" s="28"/>
      <c r="N470" s="4"/>
    </row>
    <row r="471" spans="1:14" x14ac:dyDescent="0.2">
      <c r="A471" s="8"/>
      <c r="B471" s="27"/>
      <c r="C471" s="8"/>
      <c r="D471" s="9"/>
      <c r="K471" s="28"/>
      <c r="L471" s="28"/>
      <c r="N471" s="4"/>
    </row>
    <row r="472" spans="1:14" x14ac:dyDescent="0.2">
      <c r="A472" s="8"/>
      <c r="B472" s="27"/>
      <c r="C472" s="8"/>
      <c r="D472" s="9"/>
      <c r="K472" s="28"/>
      <c r="L472" s="28"/>
      <c r="N472" s="4"/>
    </row>
    <row r="473" spans="1:14" x14ac:dyDescent="0.2">
      <c r="A473" s="8"/>
      <c r="B473" s="27"/>
      <c r="C473" s="8"/>
      <c r="D473" s="9"/>
      <c r="K473" s="28"/>
      <c r="L473" s="28"/>
      <c r="N473" s="4"/>
    </row>
    <row r="474" spans="1:14" x14ac:dyDescent="0.2">
      <c r="A474" s="8"/>
      <c r="B474" s="27"/>
      <c r="C474" s="8"/>
      <c r="D474" s="9"/>
      <c r="K474" s="28"/>
      <c r="L474" s="28"/>
      <c r="N474" s="4"/>
    </row>
    <row r="475" spans="1:14" x14ac:dyDescent="0.2">
      <c r="A475" s="8"/>
      <c r="B475" s="27"/>
      <c r="C475" s="8"/>
      <c r="D475" s="9"/>
      <c r="K475" s="28"/>
      <c r="L475" s="28"/>
      <c r="N475" s="4"/>
    </row>
    <row r="476" spans="1:14" x14ac:dyDescent="0.2">
      <c r="A476" s="8"/>
      <c r="B476" s="27"/>
      <c r="C476" s="8"/>
      <c r="D476" s="9"/>
      <c r="K476" s="28"/>
      <c r="L476" s="28"/>
      <c r="N476" s="4"/>
    </row>
    <row r="477" spans="1:14" x14ac:dyDescent="0.2">
      <c r="A477" s="8"/>
      <c r="B477" s="27"/>
      <c r="C477" s="8"/>
      <c r="D477" s="9"/>
      <c r="K477" s="28"/>
      <c r="L477" s="28"/>
      <c r="N477" s="4"/>
    </row>
    <row r="478" spans="1:14" x14ac:dyDescent="0.2">
      <c r="A478" s="8"/>
      <c r="B478" s="27"/>
      <c r="C478" s="8"/>
      <c r="D478" s="9"/>
      <c r="K478" s="28"/>
      <c r="L478" s="28"/>
      <c r="N478" s="4"/>
    </row>
    <row r="479" spans="1:14" x14ac:dyDescent="0.2">
      <c r="A479" s="8"/>
      <c r="B479" s="27"/>
      <c r="C479" s="8"/>
      <c r="D479" s="9"/>
      <c r="K479" s="28"/>
      <c r="L479" s="28"/>
      <c r="N479" s="4"/>
    </row>
    <row r="480" spans="1:14" x14ac:dyDescent="0.2">
      <c r="A480" s="8"/>
      <c r="B480" s="27"/>
      <c r="C480" s="8"/>
      <c r="D480" s="9"/>
      <c r="K480" s="28"/>
      <c r="L480" s="28"/>
      <c r="N480" s="4"/>
    </row>
    <row r="481" spans="1:14" x14ac:dyDescent="0.2">
      <c r="A481" s="8"/>
      <c r="B481" s="27"/>
      <c r="C481" s="8"/>
      <c r="D481" s="9"/>
      <c r="K481" s="28"/>
      <c r="L481" s="28"/>
      <c r="N481" s="4"/>
    </row>
    <row r="482" spans="1:14" x14ac:dyDescent="0.2">
      <c r="A482" s="8"/>
      <c r="B482" s="27"/>
      <c r="C482" s="8"/>
      <c r="D482" s="9"/>
      <c r="K482" s="28"/>
      <c r="L482" s="28"/>
      <c r="N482" s="4"/>
    </row>
    <row r="483" spans="1:14" x14ac:dyDescent="0.2">
      <c r="A483" s="8"/>
      <c r="B483" s="27"/>
      <c r="C483" s="8"/>
      <c r="D483" s="9"/>
      <c r="K483" s="28"/>
      <c r="L483" s="28"/>
      <c r="N483" s="4"/>
    </row>
    <row r="484" spans="1:14" x14ac:dyDescent="0.2">
      <c r="A484" s="8"/>
      <c r="B484" s="27"/>
      <c r="C484" s="8"/>
      <c r="D484" s="9"/>
      <c r="K484" s="28"/>
      <c r="L484" s="28"/>
      <c r="N484" s="4"/>
    </row>
    <row r="485" spans="1:14" x14ac:dyDescent="0.2">
      <c r="A485" s="8"/>
      <c r="B485" s="27"/>
      <c r="C485" s="8"/>
      <c r="D485" s="9"/>
      <c r="K485" s="28"/>
      <c r="L485" s="28"/>
      <c r="N485" s="4"/>
    </row>
    <row r="486" spans="1:14" x14ac:dyDescent="0.2">
      <c r="A486" s="8"/>
      <c r="B486" s="27"/>
      <c r="C486" s="8"/>
      <c r="D486" s="9"/>
      <c r="K486" s="28"/>
      <c r="L486" s="28"/>
      <c r="N486" s="4"/>
    </row>
    <row r="487" spans="1:14" x14ac:dyDescent="0.2">
      <c r="A487" s="8"/>
      <c r="B487" s="27"/>
      <c r="C487" s="8"/>
      <c r="D487" s="9"/>
      <c r="K487" s="28"/>
      <c r="L487" s="28"/>
      <c r="N487" s="4"/>
    </row>
    <row r="488" spans="1:14" x14ac:dyDescent="0.2">
      <c r="A488" s="8"/>
      <c r="B488" s="27"/>
      <c r="C488" s="8"/>
      <c r="D488" s="9"/>
      <c r="K488" s="28"/>
      <c r="L488" s="28"/>
      <c r="N488" s="4"/>
    </row>
    <row r="489" spans="1:14" x14ac:dyDescent="0.2">
      <c r="A489" s="8"/>
      <c r="B489" s="27"/>
      <c r="C489" s="8"/>
      <c r="D489" s="9"/>
      <c r="K489" s="28"/>
      <c r="L489" s="28"/>
      <c r="N489" s="4"/>
    </row>
    <row r="490" spans="1:14" x14ac:dyDescent="0.2">
      <c r="A490" s="8"/>
      <c r="B490" s="27"/>
      <c r="C490" s="8"/>
      <c r="D490" s="9"/>
      <c r="K490" s="28"/>
      <c r="L490" s="28"/>
      <c r="N490" s="4"/>
    </row>
    <row r="491" spans="1:14" x14ac:dyDescent="0.2">
      <c r="A491" s="8"/>
      <c r="B491" s="27"/>
      <c r="C491" s="8"/>
      <c r="D491" s="9"/>
      <c r="K491" s="28"/>
      <c r="L491" s="28"/>
      <c r="N491" s="4"/>
    </row>
    <row r="492" spans="1:14" x14ac:dyDescent="0.2">
      <c r="A492" s="8"/>
      <c r="B492" s="27"/>
      <c r="C492" s="8"/>
      <c r="D492" s="9"/>
      <c r="K492" s="28"/>
      <c r="L492" s="28"/>
      <c r="N492" s="4"/>
    </row>
    <row r="493" spans="1:14" x14ac:dyDescent="0.2">
      <c r="A493" s="8"/>
      <c r="B493" s="27"/>
      <c r="C493" s="8"/>
      <c r="D493" s="9"/>
      <c r="K493" s="28"/>
      <c r="L493" s="28"/>
      <c r="N493" s="4"/>
    </row>
    <row r="494" spans="1:14" x14ac:dyDescent="0.2">
      <c r="A494" s="8"/>
      <c r="B494" s="27"/>
      <c r="C494" s="8"/>
      <c r="D494" s="9"/>
      <c r="K494" s="28"/>
      <c r="L494" s="28"/>
      <c r="N494" s="4"/>
    </row>
    <row r="495" spans="1:14" x14ac:dyDescent="0.2">
      <c r="A495" s="8"/>
      <c r="B495" s="27"/>
      <c r="C495" s="8"/>
      <c r="D495" s="9"/>
      <c r="K495" s="28"/>
      <c r="L495" s="28"/>
      <c r="N495" s="4"/>
    </row>
    <row r="496" spans="1:14" x14ac:dyDescent="0.2">
      <c r="A496" s="8"/>
      <c r="B496" s="27"/>
      <c r="C496" s="8"/>
      <c r="D496" s="9"/>
      <c r="K496" s="28"/>
      <c r="L496" s="28"/>
      <c r="N496" s="4"/>
    </row>
    <row r="497" spans="1:14" x14ac:dyDescent="0.2">
      <c r="A497" s="8"/>
      <c r="B497" s="27"/>
      <c r="C497" s="8"/>
      <c r="D497" s="9"/>
      <c r="K497" s="28"/>
      <c r="L497" s="28"/>
      <c r="N497" s="4"/>
    </row>
    <row r="498" spans="1:14" x14ac:dyDescent="0.2">
      <c r="A498" s="8"/>
      <c r="B498" s="27"/>
      <c r="C498" s="8"/>
      <c r="D498" s="9"/>
      <c r="K498" s="28"/>
      <c r="L498" s="28"/>
      <c r="N498" s="4"/>
    </row>
    <row r="499" spans="1:14" x14ac:dyDescent="0.2">
      <c r="A499" s="8"/>
      <c r="B499" s="27"/>
      <c r="C499" s="8"/>
      <c r="D499" s="9"/>
      <c r="K499" s="28"/>
      <c r="L499" s="28"/>
      <c r="N499" s="4"/>
    </row>
    <row r="500" spans="1:14" x14ac:dyDescent="0.2">
      <c r="A500" s="8"/>
      <c r="B500" s="27"/>
      <c r="C500" s="8"/>
      <c r="D500" s="9"/>
      <c r="K500" s="28"/>
      <c r="L500" s="28"/>
      <c r="N500" s="4"/>
    </row>
  </sheetData>
  <sheetProtection formatCells="0" formatColumns="0" formatRows="0" insertColumns="0" insertRows="0" deleteColumns="0" deleteRows="0" sort="0" autoFilter="0"/>
  <conditionalFormatting sqref="C2:C24 C224:C500">
    <cfRule type="duplicateValues" dxfId="23" priority="26"/>
  </conditionalFormatting>
  <conditionalFormatting sqref="D2:D24 D224:D500">
    <cfRule type="duplicateValues" dxfId="22" priority="21"/>
  </conditionalFormatting>
  <conditionalFormatting sqref="M2:M24 M224:M500">
    <cfRule type="duplicateValues" dxfId="21" priority="27"/>
  </conditionalFormatting>
  <conditionalFormatting sqref="N2:N24 N224:N500">
    <cfRule type="duplicateValues" dxfId="20" priority="22"/>
  </conditionalFormatting>
  <conditionalFormatting sqref="C25:C61">
    <cfRule type="duplicateValues" dxfId="19" priority="19"/>
  </conditionalFormatting>
  <conditionalFormatting sqref="D25:D61">
    <cfRule type="duplicateValues" dxfId="18" priority="17"/>
  </conditionalFormatting>
  <conditionalFormatting sqref="M25:M61">
    <cfRule type="duplicateValues" dxfId="17" priority="20"/>
  </conditionalFormatting>
  <conditionalFormatting sqref="N25:N61">
    <cfRule type="duplicateValues" dxfId="16" priority="18"/>
  </conditionalFormatting>
  <conditionalFormatting sqref="C62:C74">
    <cfRule type="duplicateValues" dxfId="15" priority="15"/>
  </conditionalFormatting>
  <conditionalFormatting sqref="D62:D74">
    <cfRule type="duplicateValues" dxfId="14" priority="13"/>
  </conditionalFormatting>
  <conditionalFormatting sqref="M62:M74">
    <cfRule type="duplicateValues" dxfId="13" priority="16"/>
  </conditionalFormatting>
  <conditionalFormatting sqref="N62:N74">
    <cfRule type="duplicateValues" dxfId="12" priority="14"/>
  </conditionalFormatting>
  <conditionalFormatting sqref="C75:C113">
    <cfRule type="duplicateValues" dxfId="11" priority="11"/>
  </conditionalFormatting>
  <conditionalFormatting sqref="D75:D113">
    <cfRule type="duplicateValues" dxfId="10" priority="9"/>
  </conditionalFormatting>
  <conditionalFormatting sqref="M75:M112">
    <cfRule type="duplicateValues" dxfId="9" priority="12"/>
  </conditionalFormatting>
  <conditionalFormatting sqref="N75:N113">
    <cfRule type="duplicateValues" dxfId="8" priority="10"/>
  </conditionalFormatting>
  <conditionalFormatting sqref="C114:C176">
    <cfRule type="duplicateValues" dxfId="7" priority="7"/>
  </conditionalFormatting>
  <conditionalFormatting sqref="D114:D176">
    <cfRule type="duplicateValues" dxfId="6" priority="5"/>
  </conditionalFormatting>
  <conditionalFormatting sqref="M114:M176">
    <cfRule type="duplicateValues" dxfId="5" priority="8"/>
  </conditionalFormatting>
  <conditionalFormatting sqref="N114:N176">
    <cfRule type="duplicateValues" dxfId="4" priority="6"/>
  </conditionalFormatting>
  <conditionalFormatting sqref="C177:C223">
    <cfRule type="duplicateValues" dxfId="3" priority="3"/>
  </conditionalFormatting>
  <conditionalFormatting sqref="D177:D223">
    <cfRule type="duplicateValues" dxfId="2" priority="1"/>
  </conditionalFormatting>
  <conditionalFormatting sqref="M177:M214">
    <cfRule type="duplicateValues" dxfId="1" priority="4"/>
  </conditionalFormatting>
  <conditionalFormatting sqref="N177:N223">
    <cfRule type="duplicateValues" dxfId="0" priority="2"/>
  </conditionalFormatting>
  <dataValidations count="14">
    <dataValidation allowBlank="1" showInputMessage="1" showErrorMessage="1" errorTitle="Invalid IRM" error="Please select the IRM in the dropdown list" sqref="M1" xr:uid="{DA3DE18D-3B4A-3946-AE01-BA1F847152BC}"/>
    <dataValidation operator="greaterThanOrEqual" allowBlank="1" showInputMessage="1" showErrorMessage="1" sqref="C1" xr:uid="{5308725B-B8D4-F24F-B64A-E79EB45FA591}"/>
    <dataValidation type="whole" allowBlank="1" showInputMessage="1" showErrorMessage="1" sqref="M350:M1048576" xr:uid="{00000000-0002-0000-0100-000000000000}">
      <formula1>1</formula1>
      <formula2>300</formula2>
    </dataValidation>
    <dataValidation type="whole" operator="greaterThanOrEqual" allowBlank="1" showInputMessage="1" showErrorMessage="1" sqref="B350:B1048576" xr:uid="{00000000-0002-0000-0100-000001000000}">
      <formula1>1</formula1>
    </dataValidation>
    <dataValidation type="whole" allowBlank="1" showInputMessage="1" showErrorMessage="1" sqref="C350:C1048576" xr:uid="{00000000-0002-0000-0100-000002000000}">
      <formula1>10000000000</formula1>
      <formula2>99999999999</formula2>
    </dataValidation>
    <dataValidation type="list" allowBlank="1" showInputMessage="1" showErrorMessage="1" errorTitle="Invalid Phase" error="Please select the Phase in the dropdown list" sqref="J2:J500" xr:uid="{765CA30A-2998-C64C-ABA8-7223267B755C}">
      <formula1>Phase</formula1>
    </dataValidation>
    <dataValidation type="whole" allowBlank="1" showInputMessage="1" showErrorMessage="1" errorTitle="Invalid number" error="The Sort Order has to be a number between 1 and 300" sqref="N2:N500" xr:uid="{01683A00-C526-E041-9374-F58A068CACF9}">
      <formula1>1</formula1>
      <formula2>300</formula2>
    </dataValidation>
    <dataValidation type="list" allowBlank="1" showInputMessage="1" showErrorMessage="1" errorTitle="Invalid Gender" error="Please select the Gender in the dropdown list" sqref="I2:I500" xr:uid="{AD8A9EEE-F3A5-544E-B1CE-3FADFCED1BE6}">
      <formula1>Gender</formula1>
    </dataValidation>
    <dataValidation type="list" allowBlank="1" showInputMessage="1" showErrorMessage="1" errorTitle="Invalid Country" error="Please select the Country in the dropdown list" sqref="G2:G500" xr:uid="{61EAD64E-2A94-1043-BBD2-1712AE561E8E}">
      <formula1>Country</formula1>
    </dataValidation>
    <dataValidation type="whole" allowBlank="1" showInputMessage="1" showErrorMessage="1" errorTitle="Invalid UCI ID" error="The UCI ID has to be between 100 000 000 00 and 999 999 999 99" sqref="D2:D500" xr:uid="{719A5618-B470-814A-967C-F53250D19278}">
      <formula1>10000000000</formula1>
      <formula2>99999999999</formula2>
    </dataValidation>
    <dataValidation type="whole" operator="greaterThanOrEqual" allowBlank="1" showInputMessage="1" showErrorMessage="1" errorTitle="Invalid BIB" error="The BIB number has to be greater than or equal to 1" sqref="C2:C349" xr:uid="{E9B75011-9047-8C40-BA9A-21163563BEF6}">
      <formula1>1</formula1>
    </dataValidation>
    <dataValidation type="whole" allowBlank="1" showInputMessage="1" showErrorMessage="1" errorTitle="Invalid Rank" error="The Rank has to be between 1 and 300" sqref="M113 B2:B349 M215:M223" xr:uid="{00000000-0002-0000-0100-00000C000000}">
      <formula1>1</formula1>
      <formula2>300</formula2>
    </dataValidation>
    <dataValidation type="whole" operator="greaterThan" allowBlank="1" showInputMessage="1" showErrorMessage="1" errorTitle="Invalid Heat" error="The Heat has to be a number greater than 0" sqref="K2:K500" xr:uid="{D3479714-B65D-294F-842D-01BA03E85074}">
      <formula1>0</formula1>
    </dataValidation>
    <dataValidation type="list" allowBlank="1" showInputMessage="1" showErrorMessage="1" errorTitle="Invalid IRM" error="Please select the IRM in the dropdown list" sqref="L350:L1048576 M2:M112 M114:M214 M224:M349" xr:uid="{00000000-0002-0000-0100-000005000000}">
      <formula1>IRM</formula1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9A3FBB-3A8C-4948-ACBF-92F3E5C94268}">
          <x14:formula1>
            <xm:f>Číselníky!$A$2:$A$49</xm:f>
          </x14:formula1>
          <xm:sqref>A2:A24 A224:A1048576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4387-7A81-9340-9337-4CAA70372FF6}">
  <dimension ref="A1:N223"/>
  <sheetViews>
    <sheetView tabSelected="1" workbookViewId="0">
      <selection activeCell="C7" sqref="C7"/>
    </sheetView>
  </sheetViews>
  <sheetFormatPr baseColWidth="10" defaultRowHeight="15" x14ac:dyDescent="0.2"/>
  <cols>
    <col min="4" max="4" width="12.1640625" bestFit="1" customWidth="1"/>
  </cols>
  <sheetData>
    <row r="1" spans="1:14" x14ac:dyDescent="0.2">
      <c r="A1" s="6" t="s">
        <v>15</v>
      </c>
      <c r="B1" s="6" t="s">
        <v>8</v>
      </c>
      <c r="C1" s="6" t="s">
        <v>0</v>
      </c>
      <c r="D1" s="6" t="s">
        <v>13</v>
      </c>
      <c r="E1" s="6" t="s">
        <v>1</v>
      </c>
      <c r="F1" s="6" t="s">
        <v>2</v>
      </c>
      <c r="G1" s="6" t="s">
        <v>10</v>
      </c>
      <c r="H1" s="6" t="s">
        <v>3</v>
      </c>
      <c r="I1" s="6" t="s">
        <v>4</v>
      </c>
      <c r="J1" s="6" t="s">
        <v>9</v>
      </c>
      <c r="K1" s="6" t="s">
        <v>14</v>
      </c>
      <c r="L1" s="6" t="s">
        <v>5</v>
      </c>
      <c r="M1" s="6" t="s">
        <v>6</v>
      </c>
      <c r="N1" s="6" t="s">
        <v>7</v>
      </c>
    </row>
    <row r="2" spans="1:14" x14ac:dyDescent="0.2">
      <c r="A2" s="1" t="str">
        <f>IF(Result_table[[#This Row],[Category]]="","",VLOOKUP(Result_table[[#This Row],[Category]],Číselníky!$A$2:$B$23,2,FALSE))</f>
        <v>ŽS</v>
      </c>
      <c r="B2" s="1">
        <f>IF(Result_table[[#This Row],[Umístění]]="","",Result_table[[#This Row],[Umístění]])</f>
        <v>1</v>
      </c>
      <c r="C2" s="1">
        <f>IF(Result_table[[#This Row],[Start. Číslo]]="","",Result_table[[#This Row],[Start. Číslo]])</f>
        <v>2</v>
      </c>
      <c r="D2" s="1">
        <f>IF(Result_table[[#This Row],[UCI ID]]="","",Result_table[[#This Row],[UCI ID]])</f>
        <v>10106070187</v>
      </c>
      <c r="E2" s="1" t="str">
        <f>IF(Result_table[[#This Row],[Příjmení]]="","",Result_table[[#This Row],[Příjmení]])</f>
        <v>ČTRNÁCTÝ</v>
      </c>
      <c r="F2" s="1" t="str">
        <f>IF(Result_table[[#This Row],[Jméno]]="","",Result_table[[#This Row],[Jméno]])</f>
        <v>Antonín</v>
      </c>
      <c r="G2" s="1" t="str">
        <f>IF(Result_table[[#This Row],[Země]]="","",Result_table[[#This Row],[Země]])</f>
        <v>CZE</v>
      </c>
      <c r="H2" s="1" t="str">
        <f>IF(Result_table[[#This Row],[Oddíl]]="","",Result_table[[#This Row],[Oddíl]])</f>
        <v>TJ Dukla Praha</v>
      </c>
      <c r="I2" s="1" t="str">
        <f>IF(Result_table[[#This Row],[Pohlaví]]="","",Result_table[[#This Row],[Pohlaví]])</f>
        <v>M</v>
      </c>
      <c r="J2" s="1" t="str">
        <f>IF(Result_table[[#This Row],[Fáze]]="","",Result_table[[#This Row],[Fáze]])</f>
        <v/>
      </c>
      <c r="K2" s="1" t="str">
        <f>IF(Result_table[[#This Row],[Heat]]="","",Result_table[[#This Row],[Heat]])</f>
        <v/>
      </c>
      <c r="L2" s="1" t="str">
        <f>IF(Result_table[[#This Row],[Výsledek]]="","",Result_table[[#This Row],[Výsledek]])</f>
        <v/>
      </c>
      <c r="M2" s="1" t="str">
        <f>IF(Result_table[[#This Row],[IRM]]="","",Result_table[[#This Row],[IRM]])</f>
        <v/>
      </c>
      <c r="N2" s="1">
        <f>IF(Result_table[[#This Row],[Řezení]]="","",Result_table[[#This Row],[Řezení]])</f>
        <v>1</v>
      </c>
    </row>
    <row r="3" spans="1:14" x14ac:dyDescent="0.2">
      <c r="A3" s="1" t="str">
        <f>IF(Result_table[[#This Row],[Category]]="","",VLOOKUP(Result_table[[#This Row],[Category]],Číselníky!$A$2:$B$23,2,FALSE))</f>
        <v>ŽS</v>
      </c>
      <c r="B3" s="1">
        <f>IF(Result_table[[#This Row],[Umístění]]="","",Result_table[[#This Row],[Umístění]])</f>
        <v>2</v>
      </c>
      <c r="C3" s="1">
        <f>IF(Result_table[[#This Row],[Start. Číslo]]="","",Result_table[[#This Row],[Start. Číslo]])</f>
        <v>6</v>
      </c>
      <c r="D3" s="1">
        <f>IF(Result_table[[#This Row],[UCI ID]]="","",Result_table[[#This Row],[UCI ID]])</f>
        <v>10140582282</v>
      </c>
      <c r="E3" s="1" t="str">
        <f>IF(Result_table[[#This Row],[Příjmení]]="","",Result_table[[#This Row],[Příjmení]])</f>
        <v>VANČATA</v>
      </c>
      <c r="F3" s="1" t="str">
        <f>IF(Result_table[[#This Row],[Jméno]]="","",Result_table[[#This Row],[Jméno]])</f>
        <v>Štěpán</v>
      </c>
      <c r="G3" s="1" t="str">
        <f>IF(Result_table[[#This Row],[Země]]="","",Result_table[[#This Row],[Země]])</f>
        <v>CZE</v>
      </c>
      <c r="H3" s="1" t="str">
        <f>IF(Result_table[[#This Row],[Oddíl]]="","",Result_table[[#This Row],[Oddíl]])</f>
        <v>SK Petřín Plzeň</v>
      </c>
      <c r="I3" s="1" t="str">
        <f>IF(Result_table[[#This Row],[Pohlaví]]="","",Result_table[[#This Row],[Pohlaví]])</f>
        <v>M</v>
      </c>
      <c r="J3" s="1" t="str">
        <f>IF(Result_table[[#This Row],[Fáze]]="","",Result_table[[#This Row],[Fáze]])</f>
        <v/>
      </c>
      <c r="K3" s="1" t="str">
        <f>IF(Result_table[[#This Row],[Heat]]="","",Result_table[[#This Row],[Heat]])</f>
        <v/>
      </c>
      <c r="L3" s="1" t="str">
        <f>IF(Result_table[[#This Row],[Výsledek]]="","",Result_table[[#This Row],[Výsledek]])</f>
        <v/>
      </c>
      <c r="M3" s="1" t="str">
        <f>IF(Result_table[[#This Row],[IRM]]="","",Result_table[[#This Row],[IRM]])</f>
        <v/>
      </c>
      <c r="N3" s="1">
        <f>IF(Result_table[[#This Row],[Řezení]]="","",Result_table[[#This Row],[Řezení]])</f>
        <v>2</v>
      </c>
    </row>
    <row r="4" spans="1:14" x14ac:dyDescent="0.2">
      <c r="A4" s="1" t="str">
        <f>IF(Result_table[[#This Row],[Category]]="","",VLOOKUP(Result_table[[#This Row],[Category]],Číselníky!$A$2:$B$23,2,FALSE))</f>
        <v>ŽS</v>
      </c>
      <c r="B4" s="1">
        <f>IF(Result_table[[#This Row],[Umístění]]="","",Result_table[[#This Row],[Umístění]])</f>
        <v>3</v>
      </c>
      <c r="C4" s="1">
        <f>IF(Result_table[[#This Row],[Start. Číslo]]="","",Result_table[[#This Row],[Start. Číslo]])</f>
        <v>22</v>
      </c>
      <c r="D4" s="1">
        <f>IF(Result_table[[#This Row],[UCI ID]]="","",Result_table[[#This Row],[UCI ID]])</f>
        <v>10100181378</v>
      </c>
      <c r="E4" s="1" t="str">
        <f>IF(Result_table[[#This Row],[Příjmení]]="","",Result_table[[#This Row],[Příjmení]])</f>
        <v>KRAUS</v>
      </c>
      <c r="F4" s="1" t="str">
        <f>IF(Result_table[[#This Row],[Jméno]]="","",Result_table[[#This Row],[Jméno]])</f>
        <v>Felix</v>
      </c>
      <c r="G4" s="1" t="str">
        <f>IF(Result_table[[#This Row],[Země]]="","",Result_table[[#This Row],[Země]])</f>
        <v>AUT</v>
      </c>
      <c r="H4" s="1" t="str">
        <f>IF(Result_table[[#This Row],[Oddíl]]="","",Result_table[[#This Row],[Oddíl]])</f>
        <v>Cycling Austria</v>
      </c>
      <c r="I4" s="1" t="str">
        <f>IF(Result_table[[#This Row],[Pohlaví]]="","",Result_table[[#This Row],[Pohlaví]])</f>
        <v>M</v>
      </c>
      <c r="J4" s="1" t="str">
        <f>IF(Result_table[[#This Row],[Fáze]]="","",Result_table[[#This Row],[Fáze]])</f>
        <v/>
      </c>
      <c r="K4" s="1" t="str">
        <f>IF(Result_table[[#This Row],[Heat]]="","",Result_table[[#This Row],[Heat]])</f>
        <v/>
      </c>
      <c r="L4" s="1" t="str">
        <f>IF(Result_table[[#This Row],[Výsledek]]="","",Result_table[[#This Row],[Výsledek]])</f>
        <v/>
      </c>
      <c r="M4" s="1" t="str">
        <f>IF(Result_table[[#This Row],[IRM]]="","",Result_table[[#This Row],[IRM]])</f>
        <v/>
      </c>
      <c r="N4" s="1">
        <f>IF(Result_table[[#This Row],[Řezení]]="","",Result_table[[#This Row],[Řezení]])</f>
        <v>3</v>
      </c>
    </row>
    <row r="5" spans="1:14" x14ac:dyDescent="0.2">
      <c r="A5" s="1" t="str">
        <f>IF(Result_table[[#This Row],[Category]]="","",VLOOKUP(Result_table[[#This Row],[Category]],Číselníky!$A$2:$B$23,2,FALSE))</f>
        <v>ŽS</v>
      </c>
      <c r="B5" s="1">
        <f>IF(Result_table[[#This Row],[Umístění]]="","",Result_table[[#This Row],[Umístění]])</f>
        <v>4</v>
      </c>
      <c r="C5" s="1">
        <f>IF(Result_table[[#This Row],[Start. Číslo]]="","",Result_table[[#This Row],[Start. Číslo]])</f>
        <v>23</v>
      </c>
      <c r="D5" s="1">
        <f>IF(Result_table[[#This Row],[UCI ID]]="","",Result_table[[#This Row],[UCI ID]])</f>
        <v>10136844247</v>
      </c>
      <c r="E5" s="1" t="str">
        <f>IF(Result_table[[#This Row],[Příjmení]]="","",Result_table[[#This Row],[Příjmení]])</f>
        <v>STEINDL</v>
      </c>
      <c r="F5" s="1" t="str">
        <f>IF(Result_table[[#This Row],[Jméno]]="","",Result_table[[#This Row],[Jméno]])</f>
        <v>Fred</v>
      </c>
      <c r="G5" s="1" t="str">
        <f>IF(Result_table[[#This Row],[Země]]="","",Result_table[[#This Row],[Země]])</f>
        <v>AUT</v>
      </c>
      <c r="H5" s="1" t="str">
        <f>IF(Result_table[[#This Row],[Oddíl]]="","",Result_table[[#This Row],[Oddíl]])</f>
        <v>Cycling Austria</v>
      </c>
      <c r="I5" s="1" t="str">
        <f>IF(Result_table[[#This Row],[Pohlaví]]="","",Result_table[[#This Row],[Pohlaví]])</f>
        <v>M</v>
      </c>
      <c r="J5" s="1" t="str">
        <f>IF(Result_table[[#This Row],[Fáze]]="","",Result_table[[#This Row],[Fáze]])</f>
        <v/>
      </c>
      <c r="K5" s="1" t="str">
        <f>IF(Result_table[[#This Row],[Heat]]="","",Result_table[[#This Row],[Heat]])</f>
        <v/>
      </c>
      <c r="L5" s="1" t="str">
        <f>IF(Result_table[[#This Row],[Výsledek]]="","",Result_table[[#This Row],[Výsledek]])</f>
        <v/>
      </c>
      <c r="M5" s="1" t="str">
        <f>IF(Result_table[[#This Row],[IRM]]="","",Result_table[[#This Row],[IRM]])</f>
        <v/>
      </c>
      <c r="N5" s="1">
        <f>IF(Result_table[[#This Row],[Řezení]]="","",Result_table[[#This Row],[Řezení]])</f>
        <v>4</v>
      </c>
    </row>
    <row r="6" spans="1:14" x14ac:dyDescent="0.2">
      <c r="A6" s="1" t="str">
        <f>IF(Result_table[[#This Row],[Category]]="","",VLOOKUP(Result_table[[#This Row],[Category]],Číselníky!$A$2:$B$23,2,FALSE))</f>
        <v>ŽS</v>
      </c>
      <c r="B6" s="1">
        <f>IF(Result_table[[#This Row],[Umístění]]="","",Result_table[[#This Row],[Umístění]])</f>
        <v>5</v>
      </c>
      <c r="C6" s="1">
        <f>IF(Result_table[[#This Row],[Start. Číslo]]="","",Result_table[[#This Row],[Start. Číslo]])</f>
        <v>30</v>
      </c>
      <c r="D6" s="1">
        <f>IF(Result_table[[#This Row],[UCI ID]]="","",Result_table[[#This Row],[UCI ID]])</f>
        <v>10106812037</v>
      </c>
      <c r="E6" s="1" t="str">
        <f>IF(Result_table[[#This Row],[Příjmení]]="","",Result_table[[#This Row],[Příjmení]])</f>
        <v>NEJEZCHELB</v>
      </c>
      <c r="F6" s="1" t="str">
        <f>IF(Result_table[[#This Row],[Jméno]]="","",Result_table[[#This Row],[Jméno]])</f>
        <v>Adam</v>
      </c>
      <c r="G6" s="1" t="str">
        <f>IF(Result_table[[#This Row],[Země]]="","",Result_table[[#This Row],[Země]])</f>
        <v>CZE</v>
      </c>
      <c r="H6" s="1" t="str">
        <f>IF(Result_table[[#This Row],[Oddíl]]="","",Result_table[[#This Row],[Oddíl]])</f>
        <v>Drahanský sport</v>
      </c>
      <c r="I6" s="1" t="str">
        <f>IF(Result_table[[#This Row],[Pohlaví]]="","",Result_table[[#This Row],[Pohlaví]])</f>
        <v>M</v>
      </c>
      <c r="J6" s="1" t="str">
        <f>IF(Result_table[[#This Row],[Fáze]]="","",Result_table[[#This Row],[Fáze]])</f>
        <v/>
      </c>
      <c r="K6" s="1" t="str">
        <f>IF(Result_table[[#This Row],[Heat]]="","",Result_table[[#This Row],[Heat]])</f>
        <v/>
      </c>
      <c r="L6" s="1" t="str">
        <f>IF(Result_table[[#This Row],[Výsledek]]="","",Result_table[[#This Row],[Výsledek]])</f>
        <v/>
      </c>
      <c r="M6" s="1" t="str">
        <f>IF(Result_table[[#This Row],[IRM]]="","",Result_table[[#This Row],[IRM]])</f>
        <v/>
      </c>
      <c r="N6" s="1">
        <f>IF(Result_table[[#This Row],[Řezení]]="","",Result_table[[#This Row],[Řezení]])</f>
        <v>5</v>
      </c>
    </row>
    <row r="7" spans="1:14" x14ac:dyDescent="0.2">
      <c r="A7" s="1" t="str">
        <f>IF(Result_table[[#This Row],[Category]]="","",VLOOKUP(Result_table[[#This Row],[Category]],Číselníky!$A$2:$B$23,2,FALSE))</f>
        <v>ŽS</v>
      </c>
      <c r="B7" s="1">
        <f>IF(Result_table[[#This Row],[Umístění]]="","",Result_table[[#This Row],[Umístění]])</f>
        <v>6</v>
      </c>
      <c r="C7" s="1">
        <f>IF(Result_table[[#This Row],[Start. Číslo]]="","",Result_table[[#This Row],[Start. Číslo]])</f>
        <v>13</v>
      </c>
      <c r="D7" s="1">
        <f>IF(Result_table[[#This Row],[UCI ID]]="","",Result_table[[#This Row],[UCI ID]])</f>
        <v>10120889565</v>
      </c>
      <c r="E7" s="1" t="str">
        <f>IF(Result_table[[#This Row],[Příjmení]]="","",Result_table[[#This Row],[Příjmení]])</f>
        <v>ČELLÁR</v>
      </c>
      <c r="F7" s="1" t="str">
        <f>IF(Result_table[[#This Row],[Jméno]]="","",Result_table[[#This Row],[Jméno]])</f>
        <v>Marek Nino</v>
      </c>
      <c r="G7" s="1" t="str">
        <f>IF(Result_table[[#This Row],[Země]]="","",Result_table[[#This Row],[Země]])</f>
        <v>SVK</v>
      </c>
      <c r="H7" s="1" t="str">
        <f>IF(Result_table[[#This Row],[Oddíl]]="","",Result_table[[#This Row],[Oddíl]])</f>
        <v>ŠK Železiarne Podbrezová</v>
      </c>
      <c r="I7" s="1" t="str">
        <f>IF(Result_table[[#This Row],[Pohlaví]]="","",Result_table[[#This Row],[Pohlaví]])</f>
        <v>M</v>
      </c>
      <c r="J7" s="1" t="str">
        <f>IF(Result_table[[#This Row],[Fáze]]="","",Result_table[[#This Row],[Fáze]])</f>
        <v/>
      </c>
      <c r="K7" s="1" t="str">
        <f>IF(Result_table[[#This Row],[Heat]]="","",Result_table[[#This Row],[Heat]])</f>
        <v/>
      </c>
      <c r="L7" s="1" t="str">
        <f>IF(Result_table[[#This Row],[Výsledek]]="","",Result_table[[#This Row],[Výsledek]])</f>
        <v/>
      </c>
      <c r="M7" s="1" t="str">
        <f>IF(Result_table[[#This Row],[IRM]]="","",Result_table[[#This Row],[IRM]])</f>
        <v/>
      </c>
      <c r="N7" s="1">
        <f>IF(Result_table[[#This Row],[Řezení]]="","",Result_table[[#This Row],[Řezení]])</f>
        <v>6</v>
      </c>
    </row>
    <row r="8" spans="1:14" x14ac:dyDescent="0.2">
      <c r="A8" s="1" t="str">
        <f>IF(Result_table[[#This Row],[Category]]="","",VLOOKUP(Result_table[[#This Row],[Category]],Číselníky!$A$2:$B$23,2,FALSE))</f>
        <v>ŽS</v>
      </c>
      <c r="B8" s="1">
        <f>IF(Result_table[[#This Row],[Umístění]]="","",Result_table[[#This Row],[Umístění]])</f>
        <v>7</v>
      </c>
      <c r="C8" s="1">
        <f>IF(Result_table[[#This Row],[Start. Číslo]]="","",Result_table[[#This Row],[Start. Číslo]])</f>
        <v>7</v>
      </c>
      <c r="D8" s="1">
        <f>IF(Result_table[[#This Row],[UCI ID]]="","",Result_table[[#This Row],[UCI ID]])</f>
        <v>10130649280</v>
      </c>
      <c r="E8" s="1" t="str">
        <f>IF(Result_table[[#This Row],[Příjmení]]="","",Result_table[[#This Row],[Příjmení]])</f>
        <v>DEDEK</v>
      </c>
      <c r="F8" s="1" t="str">
        <f>IF(Result_table[[#This Row],[Jméno]]="","",Result_table[[#This Row],[Jméno]])</f>
        <v>Jakub</v>
      </c>
      <c r="G8" s="1" t="str">
        <f>IF(Result_table[[#This Row],[Země]]="","",Result_table[[#This Row],[Země]])</f>
        <v>CZE</v>
      </c>
      <c r="H8" s="1" t="str">
        <f>IF(Result_table[[#This Row],[Oddíl]]="","",Result_table[[#This Row],[Oddíl]])</f>
        <v>Tufo Pardus Prostějov</v>
      </c>
      <c r="I8" s="1" t="str">
        <f>IF(Result_table[[#This Row],[Pohlaví]]="","",Result_table[[#This Row],[Pohlaví]])</f>
        <v>M</v>
      </c>
      <c r="J8" s="1" t="str">
        <f>IF(Result_table[[#This Row],[Fáze]]="","",Result_table[[#This Row],[Fáze]])</f>
        <v/>
      </c>
      <c r="K8" s="1" t="str">
        <f>IF(Result_table[[#This Row],[Heat]]="","",Result_table[[#This Row],[Heat]])</f>
        <v/>
      </c>
      <c r="L8" s="1" t="str">
        <f>IF(Result_table[[#This Row],[Výsledek]]="","",Result_table[[#This Row],[Výsledek]])</f>
        <v/>
      </c>
      <c r="M8" s="1" t="str">
        <f>IF(Result_table[[#This Row],[IRM]]="","",Result_table[[#This Row],[IRM]])</f>
        <v/>
      </c>
      <c r="N8" s="1">
        <f>IF(Result_table[[#This Row],[Řezení]]="","",Result_table[[#This Row],[Řezení]])</f>
        <v>7</v>
      </c>
    </row>
    <row r="9" spans="1:14" x14ac:dyDescent="0.2">
      <c r="A9" s="1" t="str">
        <f>IF(Result_table[[#This Row],[Category]]="","",VLOOKUP(Result_table[[#This Row],[Category]],Číselníky!$A$2:$B$23,2,FALSE))</f>
        <v>ŽS</v>
      </c>
      <c r="B9" s="1">
        <f>IF(Result_table[[#This Row],[Umístění]]="","",Result_table[[#This Row],[Umístění]])</f>
        <v>8</v>
      </c>
      <c r="C9" s="1">
        <f>IF(Result_table[[#This Row],[Start. Číslo]]="","",Result_table[[#This Row],[Start. Číslo]])</f>
        <v>21</v>
      </c>
      <c r="D9" s="1">
        <f>IF(Result_table[[#This Row],[UCI ID]]="","",Result_table[[#This Row],[UCI ID]])</f>
        <v>10114553748</v>
      </c>
      <c r="E9" s="1" t="str">
        <f>IF(Result_table[[#This Row],[Příjmení]]="","",Result_table[[#This Row],[Příjmení]])</f>
        <v>BARSUGLIA</v>
      </c>
      <c r="F9" s="1" t="str">
        <f>IF(Result_table[[#This Row],[Jméno]]="","",Result_table[[#This Row],[Jméno]])</f>
        <v>Gustav</v>
      </c>
      <c r="G9" s="1" t="str">
        <f>IF(Result_table[[#This Row],[Země]]="","",Result_table[[#This Row],[Země]])</f>
        <v>AUT</v>
      </c>
      <c r="H9" s="1" t="str">
        <f>IF(Result_table[[#This Row],[Oddíl]]="","",Result_table[[#This Row],[Oddíl]])</f>
        <v>Cycling Austria</v>
      </c>
      <c r="I9" s="1" t="str">
        <f>IF(Result_table[[#This Row],[Pohlaví]]="","",Result_table[[#This Row],[Pohlaví]])</f>
        <v>M</v>
      </c>
      <c r="J9" s="1" t="str">
        <f>IF(Result_table[[#This Row],[Fáze]]="","",Result_table[[#This Row],[Fáze]])</f>
        <v/>
      </c>
      <c r="K9" s="1" t="str">
        <f>IF(Result_table[[#This Row],[Heat]]="","",Result_table[[#This Row],[Heat]])</f>
        <v/>
      </c>
      <c r="L9" s="1" t="str">
        <f>IF(Result_table[[#This Row],[Výsledek]]="","",Result_table[[#This Row],[Výsledek]])</f>
        <v/>
      </c>
      <c r="M9" s="1" t="str">
        <f>IF(Result_table[[#This Row],[IRM]]="","",Result_table[[#This Row],[IRM]])</f>
        <v/>
      </c>
      <c r="N9" s="1">
        <f>IF(Result_table[[#This Row],[Řezení]]="","",Result_table[[#This Row],[Řezení]])</f>
        <v>8</v>
      </c>
    </row>
    <row r="10" spans="1:14" x14ac:dyDescent="0.2">
      <c r="A10" s="1" t="str">
        <f>IF(Result_table[[#This Row],[Category]]="","",VLOOKUP(Result_table[[#This Row],[Category]],Číselníky!$A$2:$B$23,2,FALSE))</f>
        <v>ŽS</v>
      </c>
      <c r="B10" s="1">
        <f>IF(Result_table[[#This Row],[Umístění]]="","",Result_table[[#This Row],[Umístění]])</f>
        <v>9</v>
      </c>
      <c r="C10" s="1">
        <f>IF(Result_table[[#This Row],[Start. Číslo]]="","",Result_table[[#This Row],[Start. Číslo]])</f>
        <v>17</v>
      </c>
      <c r="D10" s="1">
        <f>IF(Result_table[[#This Row],[UCI ID]]="","",Result_table[[#This Row],[UCI ID]])</f>
        <v>10078160257</v>
      </c>
      <c r="E10" s="1" t="str">
        <f>IF(Result_table[[#This Row],[Příjmení]]="","",Result_table[[#This Row],[Příjmení]])</f>
        <v>HUMEŇANSKÝ</v>
      </c>
      <c r="F10" s="1" t="str">
        <f>IF(Result_table[[#This Row],[Jméno]]="","",Result_table[[#This Row],[Jméno]])</f>
        <v>Felix</v>
      </c>
      <c r="G10" s="1" t="str">
        <f>IF(Result_table[[#This Row],[Země]]="","",Result_table[[#This Row],[Země]])</f>
        <v>SVK</v>
      </c>
      <c r="H10" s="1" t="str">
        <f>IF(Result_table[[#This Row],[Oddíl]]="","",Result_table[[#This Row],[Oddíl]])</f>
        <v>Cyklo Spiš</v>
      </c>
      <c r="I10" s="1" t="str">
        <f>IF(Result_table[[#This Row],[Pohlaví]]="","",Result_table[[#This Row],[Pohlaví]])</f>
        <v>M</v>
      </c>
      <c r="J10" s="1" t="str">
        <f>IF(Result_table[[#This Row],[Fáze]]="","",Result_table[[#This Row],[Fáze]])</f>
        <v/>
      </c>
      <c r="K10" s="1" t="str">
        <f>IF(Result_table[[#This Row],[Heat]]="","",Result_table[[#This Row],[Heat]])</f>
        <v/>
      </c>
      <c r="L10" s="1" t="str">
        <f>IF(Result_table[[#This Row],[Výsledek]]="","",Result_table[[#This Row],[Výsledek]])</f>
        <v/>
      </c>
      <c r="M10" s="1" t="str">
        <f>IF(Result_table[[#This Row],[IRM]]="","",Result_table[[#This Row],[IRM]])</f>
        <v/>
      </c>
      <c r="N10" s="1">
        <f>IF(Result_table[[#This Row],[Řezení]]="","",Result_table[[#This Row],[Řezení]])</f>
        <v>9</v>
      </c>
    </row>
    <row r="11" spans="1:14" x14ac:dyDescent="0.2">
      <c r="A11" s="1" t="str">
        <f>IF(Result_table[[#This Row],[Category]]="","",VLOOKUP(Result_table[[#This Row],[Category]],Číselníky!$A$2:$B$23,2,FALSE))</f>
        <v>ŽS</v>
      </c>
      <c r="B11" s="1">
        <f>IF(Result_table[[#This Row],[Umístění]]="","",Result_table[[#This Row],[Umístění]])</f>
        <v>10</v>
      </c>
      <c r="C11" s="1">
        <f>IF(Result_table[[#This Row],[Start. Číslo]]="","",Result_table[[#This Row],[Start. Číslo]])</f>
        <v>20</v>
      </c>
      <c r="D11" s="1">
        <f>IF(Result_table[[#This Row],[UCI ID]]="","",Result_table[[#This Row],[UCI ID]])</f>
        <v>10157761588</v>
      </c>
      <c r="E11" s="1" t="str">
        <f>IF(Result_table[[#This Row],[Příjmení]]="","",Result_table[[#This Row],[Příjmení]])</f>
        <v>LAZAR</v>
      </c>
      <c r="F11" s="1" t="str">
        <f>IF(Result_table[[#This Row],[Jméno]]="","",Result_table[[#This Row],[Jméno]])</f>
        <v>Tobiáš</v>
      </c>
      <c r="G11" s="1" t="str">
        <f>IF(Result_table[[#This Row],[Země]]="","",Result_table[[#This Row],[Země]])</f>
        <v>CZE</v>
      </c>
      <c r="H11" s="1" t="str">
        <f>IF(Result_table[[#This Row],[Oddíl]]="","",Result_table[[#This Row],[Oddíl]])</f>
        <v>ASPIRE SCM</v>
      </c>
      <c r="I11" s="1" t="str">
        <f>IF(Result_table[[#This Row],[Pohlaví]]="","",Result_table[[#This Row],[Pohlaví]])</f>
        <v>M</v>
      </c>
      <c r="J11" s="1" t="str">
        <f>IF(Result_table[[#This Row],[Fáze]]="","",Result_table[[#This Row],[Fáze]])</f>
        <v/>
      </c>
      <c r="K11" s="1" t="str">
        <f>IF(Result_table[[#This Row],[Heat]]="","",Result_table[[#This Row],[Heat]])</f>
        <v/>
      </c>
      <c r="L11" s="1" t="str">
        <f>IF(Result_table[[#This Row],[Výsledek]]="","",Result_table[[#This Row],[Výsledek]])</f>
        <v/>
      </c>
      <c r="M11" s="1" t="str">
        <f>IF(Result_table[[#This Row],[IRM]]="","",Result_table[[#This Row],[IRM]])</f>
        <v/>
      </c>
      <c r="N11" s="1">
        <f>IF(Result_table[[#This Row],[Řezení]]="","",Result_table[[#This Row],[Řezení]])</f>
        <v>10</v>
      </c>
    </row>
    <row r="12" spans="1:14" x14ac:dyDescent="0.2">
      <c r="A12" s="1" t="str">
        <f>IF(Result_table[[#This Row],[Category]]="","",VLOOKUP(Result_table[[#This Row],[Category]],Číselníky!$A$2:$B$23,2,FALSE))</f>
        <v>ŽS</v>
      </c>
      <c r="B12" s="1">
        <f>IF(Result_table[[#This Row],[Umístění]]="","",Result_table[[#This Row],[Umístění]])</f>
        <v>11</v>
      </c>
      <c r="C12" s="1">
        <f>IF(Result_table[[#This Row],[Start. Číslo]]="","",Result_table[[#This Row],[Start. Číslo]])</f>
        <v>9</v>
      </c>
      <c r="D12" s="1">
        <f>IF(Result_table[[#This Row],[UCI ID]]="","",Result_table[[#This Row],[UCI ID]])</f>
        <v>10091868680</v>
      </c>
      <c r="E12" s="1" t="str">
        <f>IF(Result_table[[#This Row],[Příjmení]]="","",Result_table[[#This Row],[Příjmení]])</f>
        <v>ŠIDELSKÝ</v>
      </c>
      <c r="F12" s="1" t="str">
        <f>IF(Result_table[[#This Row],[Jméno]]="","",Result_table[[#This Row],[Jméno]])</f>
        <v>Štefan</v>
      </c>
      <c r="G12" s="1" t="str">
        <f>IF(Result_table[[#This Row],[Země]]="","",Result_table[[#This Row],[Země]])</f>
        <v>SVK</v>
      </c>
      <c r="H12" s="1" t="str">
        <f>IF(Result_table[[#This Row],[Oddíl]]="","",Result_table[[#This Row],[Oddíl]])</f>
        <v>CyS Akadémia Petera Sagana</v>
      </c>
      <c r="I12" s="1" t="str">
        <f>IF(Result_table[[#This Row],[Pohlaví]]="","",Result_table[[#This Row],[Pohlaví]])</f>
        <v>M</v>
      </c>
      <c r="J12" s="1" t="str">
        <f>IF(Result_table[[#This Row],[Fáze]]="","",Result_table[[#This Row],[Fáze]])</f>
        <v/>
      </c>
      <c r="K12" s="1" t="str">
        <f>IF(Result_table[[#This Row],[Heat]]="","",Result_table[[#This Row],[Heat]])</f>
        <v/>
      </c>
      <c r="L12" s="1" t="str">
        <f>IF(Result_table[[#This Row],[Výsledek]]="","",Result_table[[#This Row],[Výsledek]])</f>
        <v/>
      </c>
      <c r="M12" s="1" t="str">
        <f>IF(Result_table[[#This Row],[IRM]]="","",Result_table[[#This Row],[IRM]])</f>
        <v/>
      </c>
      <c r="N12" s="1">
        <f>IF(Result_table[[#This Row],[Řezení]]="","",Result_table[[#This Row],[Řezení]])</f>
        <v>11</v>
      </c>
    </row>
    <row r="13" spans="1:14" x14ac:dyDescent="0.2">
      <c r="A13" s="1" t="str">
        <f>IF(Result_table[[#This Row],[Category]]="","",VLOOKUP(Result_table[[#This Row],[Category]],Číselníky!$A$2:$B$23,2,FALSE))</f>
        <v>ŽS</v>
      </c>
      <c r="B13" s="1">
        <f>IF(Result_table[[#This Row],[Umístění]]="","",Result_table[[#This Row],[Umístění]])</f>
        <v>12</v>
      </c>
      <c r="C13" s="1">
        <f>IF(Result_table[[#This Row],[Start. Číslo]]="","",Result_table[[#This Row],[Start. Číslo]])</f>
        <v>28</v>
      </c>
      <c r="D13" s="1">
        <f>IF(Result_table[[#This Row],[UCI ID]]="","",Result_table[[#This Row],[UCI ID]])</f>
        <v>10109919269</v>
      </c>
      <c r="E13" s="1" t="str">
        <f>IF(Result_table[[#This Row],[Příjmení]]="","",Result_table[[#This Row],[Příjmení]])</f>
        <v>MARKUSEK</v>
      </c>
      <c r="F13" s="1" t="str">
        <f>IF(Result_table[[#This Row],[Jméno]]="","",Result_table[[#This Row],[Jméno]])</f>
        <v>Nicolas</v>
      </c>
      <c r="G13" s="1" t="str">
        <f>IF(Result_table[[#This Row],[Země]]="","",Result_table[[#This Row],[Země]])</f>
        <v>CZE</v>
      </c>
      <c r="H13" s="1" t="str">
        <f>IF(Result_table[[#This Row],[Oddíl]]="","",Result_table[[#This Row],[Oddíl]])</f>
        <v>Kovo Praha</v>
      </c>
      <c r="I13" s="1" t="str">
        <f>IF(Result_table[[#This Row],[Pohlaví]]="","",Result_table[[#This Row],[Pohlaví]])</f>
        <v>M</v>
      </c>
      <c r="J13" s="1" t="str">
        <f>IF(Result_table[[#This Row],[Fáze]]="","",Result_table[[#This Row],[Fáze]])</f>
        <v/>
      </c>
      <c r="K13" s="1" t="str">
        <f>IF(Result_table[[#This Row],[Heat]]="","",Result_table[[#This Row],[Heat]])</f>
        <v/>
      </c>
      <c r="L13" s="1" t="str">
        <f>IF(Result_table[[#This Row],[Výsledek]]="","",Result_table[[#This Row],[Výsledek]])</f>
        <v/>
      </c>
      <c r="M13" s="1" t="str">
        <f>IF(Result_table[[#This Row],[IRM]]="","",Result_table[[#This Row],[IRM]])</f>
        <v/>
      </c>
      <c r="N13" s="1">
        <f>IF(Result_table[[#This Row],[Řezení]]="","",Result_table[[#This Row],[Řezení]])</f>
        <v>12</v>
      </c>
    </row>
    <row r="14" spans="1:14" x14ac:dyDescent="0.2">
      <c r="A14" s="1" t="str">
        <f>IF(Result_table[[#This Row],[Category]]="","",VLOOKUP(Result_table[[#This Row],[Category]],Číselníky!$A$2:$B$23,2,FALSE))</f>
        <v>ŽS</v>
      </c>
      <c r="B14" s="1">
        <f>IF(Result_table[[#This Row],[Umístění]]="","",Result_table[[#This Row],[Umístění]])</f>
        <v>13</v>
      </c>
      <c r="C14" s="1">
        <f>IF(Result_table[[#This Row],[Start. Číslo]]="","",Result_table[[#This Row],[Start. Číslo]])</f>
        <v>5</v>
      </c>
      <c r="D14" s="1">
        <f>IF(Result_table[[#This Row],[UCI ID]]="","",Result_table[[#This Row],[UCI ID]])</f>
        <v>10105943380</v>
      </c>
      <c r="E14" s="1" t="str">
        <f>IF(Result_table[[#This Row],[Příjmení]]="","",Result_table[[#This Row],[Příjmení]])</f>
        <v>SPECZIÁR</v>
      </c>
      <c r="F14" s="1" t="str">
        <f>IF(Result_table[[#This Row],[Jméno]]="","",Result_table[[#This Row],[Jméno]])</f>
        <v>Olivér</v>
      </c>
      <c r="G14" s="1" t="str">
        <f>IF(Result_table[[#This Row],[Země]]="","",Result_table[[#This Row],[Země]])</f>
        <v>HUN</v>
      </c>
      <c r="H14" s="1" t="str">
        <f>IF(Result_table[[#This Row],[Oddíl]]="","",Result_table[[#This Row],[Oddíl]])</f>
        <v>Kobánya Cycling Team</v>
      </c>
      <c r="I14" s="1" t="str">
        <f>IF(Result_table[[#This Row],[Pohlaví]]="","",Result_table[[#This Row],[Pohlaví]])</f>
        <v>M</v>
      </c>
      <c r="J14" s="1" t="str">
        <f>IF(Result_table[[#This Row],[Fáze]]="","",Result_table[[#This Row],[Fáze]])</f>
        <v/>
      </c>
      <c r="K14" s="1" t="str">
        <f>IF(Result_table[[#This Row],[Heat]]="","",Result_table[[#This Row],[Heat]])</f>
        <v/>
      </c>
      <c r="L14" s="1" t="str">
        <f>IF(Result_table[[#This Row],[Výsledek]]="","",Result_table[[#This Row],[Výsledek]])</f>
        <v/>
      </c>
      <c r="M14" s="1" t="str">
        <f>IF(Result_table[[#This Row],[IRM]]="","",Result_table[[#This Row],[IRM]])</f>
        <v/>
      </c>
      <c r="N14" s="1">
        <f>IF(Result_table[[#This Row],[Řezení]]="","",Result_table[[#This Row],[Řezení]])</f>
        <v>13</v>
      </c>
    </row>
    <row r="15" spans="1:14" x14ac:dyDescent="0.2">
      <c r="A15" s="1" t="str">
        <f>IF(Result_table[[#This Row],[Category]]="","",VLOOKUP(Result_table[[#This Row],[Category]],Číselníky!$A$2:$B$23,2,FALSE))</f>
        <v>ŽS</v>
      </c>
      <c r="B15" s="1">
        <f>IF(Result_table[[#This Row],[Umístění]]="","",Result_table[[#This Row],[Umístění]])</f>
        <v>14</v>
      </c>
      <c r="C15" s="1">
        <f>IF(Result_table[[#This Row],[Start. Číslo]]="","",Result_table[[#This Row],[Start. Číslo]])</f>
        <v>11</v>
      </c>
      <c r="D15" s="1">
        <f>IF(Result_table[[#This Row],[UCI ID]]="","",Result_table[[#This Row],[UCI ID]])</f>
        <v>10079770053</v>
      </c>
      <c r="E15" s="1" t="str">
        <f>IF(Result_table[[#This Row],[Příjmení]]="","",Result_table[[#This Row],[Příjmení]])</f>
        <v>KNAPÍK</v>
      </c>
      <c r="F15" s="1" t="str">
        <f>IF(Result_table[[#This Row],[Jméno]]="","",Result_table[[#This Row],[Jméno]])</f>
        <v>Krištof</v>
      </c>
      <c r="G15" s="1" t="str">
        <f>IF(Result_table[[#This Row],[Země]]="","",Result_table[[#This Row],[Země]])</f>
        <v>SVK</v>
      </c>
      <c r="H15" s="1" t="str">
        <f>IF(Result_table[[#This Row],[Oddíl]]="","",Result_table[[#This Row],[Oddíl]])</f>
        <v>Cyklo Čajka Racing</v>
      </c>
      <c r="I15" s="1" t="str">
        <f>IF(Result_table[[#This Row],[Pohlaví]]="","",Result_table[[#This Row],[Pohlaví]])</f>
        <v>M</v>
      </c>
      <c r="J15" s="1" t="str">
        <f>IF(Result_table[[#This Row],[Fáze]]="","",Result_table[[#This Row],[Fáze]])</f>
        <v/>
      </c>
      <c r="K15" s="1" t="str">
        <f>IF(Result_table[[#This Row],[Heat]]="","",Result_table[[#This Row],[Heat]])</f>
        <v/>
      </c>
      <c r="L15" s="1" t="str">
        <f>IF(Result_table[[#This Row],[Výsledek]]="","",Result_table[[#This Row],[Výsledek]])</f>
        <v/>
      </c>
      <c r="M15" s="1" t="str">
        <f>IF(Result_table[[#This Row],[IRM]]="","",Result_table[[#This Row],[IRM]])</f>
        <v/>
      </c>
      <c r="N15" s="1">
        <f>IF(Result_table[[#This Row],[Řezení]]="","",Result_table[[#This Row],[Řezení]])</f>
        <v>14</v>
      </c>
    </row>
    <row r="16" spans="1:14" x14ac:dyDescent="0.2">
      <c r="A16" s="1" t="str">
        <f>IF(Result_table[[#This Row],[Category]]="","",VLOOKUP(Result_table[[#This Row],[Category]],Číselníky!$A$2:$B$23,2,FALSE))</f>
        <v>ŽS</v>
      </c>
      <c r="B16" s="1">
        <f>IF(Result_table[[#This Row],[Umístění]]="","",Result_table[[#This Row],[Umístění]])</f>
        <v>15</v>
      </c>
      <c r="C16" s="1">
        <f>IF(Result_table[[#This Row],[Start. Číslo]]="","",Result_table[[#This Row],[Start. Číslo]])</f>
        <v>3</v>
      </c>
      <c r="D16" s="1">
        <f>IF(Result_table[[#This Row],[UCI ID]]="","",Result_table[[#This Row],[UCI ID]])</f>
        <v>10153674656</v>
      </c>
      <c r="E16" s="1" t="str">
        <f>IF(Result_table[[#This Row],[Příjmení]]="","",Result_table[[#This Row],[Příjmení]])</f>
        <v>BOGNER</v>
      </c>
      <c r="F16" s="1" t="str">
        <f>IF(Result_table[[#This Row],[Jméno]]="","",Result_table[[#This Row],[Jméno]])</f>
        <v>Lőrinc</v>
      </c>
      <c r="G16" s="1" t="str">
        <f>IF(Result_table[[#This Row],[Země]]="","",Result_table[[#This Row],[Země]])</f>
        <v>HUN</v>
      </c>
      <c r="H16" s="1" t="str">
        <f>IF(Result_table[[#This Row],[Oddíl]]="","",Result_table[[#This Row],[Oddíl]])</f>
        <v>Kobánya Cycling Team</v>
      </c>
      <c r="I16" s="1" t="str">
        <f>IF(Result_table[[#This Row],[Pohlaví]]="","",Result_table[[#This Row],[Pohlaví]])</f>
        <v>M</v>
      </c>
      <c r="J16" s="1" t="str">
        <f>IF(Result_table[[#This Row],[Fáze]]="","",Result_table[[#This Row],[Fáze]])</f>
        <v/>
      </c>
      <c r="K16" s="1" t="str">
        <f>IF(Result_table[[#This Row],[Heat]]="","",Result_table[[#This Row],[Heat]])</f>
        <v/>
      </c>
      <c r="L16" s="1" t="str">
        <f>IF(Result_table[[#This Row],[Výsledek]]="","",Result_table[[#This Row],[Výsledek]])</f>
        <v/>
      </c>
      <c r="M16" s="1" t="str">
        <f>IF(Result_table[[#This Row],[IRM]]="","",Result_table[[#This Row],[IRM]])</f>
        <v/>
      </c>
      <c r="N16" s="1">
        <f>IF(Result_table[[#This Row],[Řezení]]="","",Result_table[[#This Row],[Řezení]])</f>
        <v>15</v>
      </c>
    </row>
    <row r="17" spans="1:14" x14ac:dyDescent="0.2">
      <c r="A17" s="1" t="str">
        <f>IF(Result_table[[#This Row],[Category]]="","",VLOOKUP(Result_table[[#This Row],[Category]],Číselníky!$A$2:$B$23,2,FALSE))</f>
        <v>ŽS</v>
      </c>
      <c r="B17" s="1">
        <f>IF(Result_table[[#This Row],[Umístění]]="","",Result_table[[#This Row],[Umístění]])</f>
        <v>16</v>
      </c>
      <c r="C17" s="1">
        <f>IF(Result_table[[#This Row],[Start. Číslo]]="","",Result_table[[#This Row],[Start. Číslo]])</f>
        <v>4</v>
      </c>
      <c r="D17" s="1">
        <f>IF(Result_table[[#This Row],[UCI ID]]="","",Result_table[[#This Row],[UCI ID]])</f>
        <v>10153484090</v>
      </c>
      <c r="E17" s="1" t="str">
        <f>IF(Result_table[[#This Row],[Příjmení]]="","",Result_table[[#This Row],[Příjmení]])</f>
        <v>GOLDA</v>
      </c>
      <c r="F17" s="1" t="str">
        <f>IF(Result_table[[#This Row],[Jméno]]="","",Result_table[[#This Row],[Jméno]])</f>
        <v>Miklós Gábor</v>
      </c>
      <c r="G17" s="1" t="str">
        <f>IF(Result_table[[#This Row],[Země]]="","",Result_table[[#This Row],[Země]])</f>
        <v>HUN</v>
      </c>
      <c r="H17" s="1" t="str">
        <f>IF(Result_table[[#This Row],[Oddíl]]="","",Result_table[[#This Row],[Oddíl]])</f>
        <v>Kobánya Cycling Team</v>
      </c>
      <c r="I17" s="1" t="str">
        <f>IF(Result_table[[#This Row],[Pohlaví]]="","",Result_table[[#This Row],[Pohlaví]])</f>
        <v>M</v>
      </c>
      <c r="J17" s="1" t="str">
        <f>IF(Result_table[[#This Row],[Fáze]]="","",Result_table[[#This Row],[Fáze]])</f>
        <v/>
      </c>
      <c r="K17" s="1" t="str">
        <f>IF(Result_table[[#This Row],[Heat]]="","",Result_table[[#This Row],[Heat]])</f>
        <v/>
      </c>
      <c r="L17" s="1" t="str">
        <f>IF(Result_table[[#This Row],[Výsledek]]="","",Result_table[[#This Row],[Výsledek]])</f>
        <v/>
      </c>
      <c r="M17" s="1" t="str">
        <f>IF(Result_table[[#This Row],[IRM]]="","",Result_table[[#This Row],[IRM]])</f>
        <v/>
      </c>
      <c r="N17" s="1">
        <f>IF(Result_table[[#This Row],[Řezení]]="","",Result_table[[#This Row],[Řezení]])</f>
        <v>16</v>
      </c>
    </row>
    <row r="18" spans="1:14" x14ac:dyDescent="0.2">
      <c r="A18" s="1" t="str">
        <f>IF(Result_table[[#This Row],[Category]]="","",VLOOKUP(Result_table[[#This Row],[Category]],Číselníky!$A$2:$B$23,2,FALSE))</f>
        <v>ŽS</v>
      </c>
      <c r="B18" s="1">
        <f>IF(Result_table[[#This Row],[Umístění]]="","",Result_table[[#This Row],[Umístění]])</f>
        <v>17</v>
      </c>
      <c r="C18" s="1">
        <f>IF(Result_table[[#This Row],[Start. Číslo]]="","",Result_table[[#This Row],[Start. Číslo]])</f>
        <v>29</v>
      </c>
      <c r="D18" s="1">
        <f>IF(Result_table[[#This Row],[UCI ID]]="","",Result_table[[#This Row],[UCI ID]])</f>
        <v>10106812340</v>
      </c>
      <c r="E18" s="1" t="str">
        <f>IF(Result_table[[#This Row],[Příjmení]]="","",Result_table[[#This Row],[Příjmení]])</f>
        <v>POZORSKÝ</v>
      </c>
      <c r="F18" s="1" t="str">
        <f>IF(Result_table[[#This Row],[Jméno]]="","",Result_table[[#This Row],[Jméno]])</f>
        <v>Martin</v>
      </c>
      <c r="G18" s="1" t="str">
        <f>IF(Result_table[[#This Row],[Země]]="","",Result_table[[#This Row],[Země]])</f>
        <v>CZE</v>
      </c>
      <c r="H18" s="1" t="str">
        <f>IF(Result_table[[#This Row],[Oddíl]]="","",Result_table[[#This Row],[Oddíl]])</f>
        <v>Drahanský sport</v>
      </c>
      <c r="I18" s="1" t="str">
        <f>IF(Result_table[[#This Row],[Pohlaví]]="","",Result_table[[#This Row],[Pohlaví]])</f>
        <v>M</v>
      </c>
      <c r="J18" s="1" t="str">
        <f>IF(Result_table[[#This Row],[Fáze]]="","",Result_table[[#This Row],[Fáze]])</f>
        <v/>
      </c>
      <c r="K18" s="1" t="str">
        <f>IF(Result_table[[#This Row],[Heat]]="","",Result_table[[#This Row],[Heat]])</f>
        <v/>
      </c>
      <c r="L18" s="1" t="str">
        <f>IF(Result_table[[#This Row],[Výsledek]]="","",Result_table[[#This Row],[Výsledek]])</f>
        <v/>
      </c>
      <c r="M18" s="1" t="str">
        <f>IF(Result_table[[#This Row],[IRM]]="","",Result_table[[#This Row],[IRM]])</f>
        <v/>
      </c>
      <c r="N18" s="1">
        <f>IF(Result_table[[#This Row],[Řezení]]="","",Result_table[[#This Row],[Řezení]])</f>
        <v>17</v>
      </c>
    </row>
    <row r="19" spans="1:14" x14ac:dyDescent="0.2">
      <c r="A19" s="1" t="str">
        <f>IF(Result_table[[#This Row],[Category]]="","",VLOOKUP(Result_table[[#This Row],[Category]],Číselníky!$A$2:$B$23,2,FALSE))</f>
        <v>ŽS</v>
      </c>
      <c r="B19" s="1">
        <f>IF(Result_table[[#This Row],[Umístění]]="","",Result_table[[#This Row],[Umístění]])</f>
        <v>18</v>
      </c>
      <c r="C19" s="1">
        <f>IF(Result_table[[#This Row],[Start. Číslo]]="","",Result_table[[#This Row],[Start. Číslo]])</f>
        <v>12</v>
      </c>
      <c r="D19" s="1">
        <f>IF(Result_table[[#This Row],[UCI ID]]="","",Result_table[[#This Row],[UCI ID]])</f>
        <v>10091617692</v>
      </c>
      <c r="E19" s="1" t="str">
        <f>IF(Result_table[[#This Row],[Příjmení]]="","",Result_table[[#This Row],[Příjmení]])</f>
        <v>BERENCSI</v>
      </c>
      <c r="F19" s="1" t="str">
        <f>IF(Result_table[[#This Row],[Jméno]]="","",Result_table[[#This Row],[Jméno]])</f>
        <v>Mátyás</v>
      </c>
      <c r="G19" s="1" t="str">
        <f>IF(Result_table[[#This Row],[Země]]="","",Result_table[[#This Row],[Země]])</f>
        <v>HUN</v>
      </c>
      <c r="H19" s="1" t="str">
        <f>IF(Result_table[[#This Row],[Oddíl]]="","",Result_table[[#This Row],[Oddíl]])</f>
        <v/>
      </c>
      <c r="I19" s="1" t="str">
        <f>IF(Result_table[[#This Row],[Pohlaví]]="","",Result_table[[#This Row],[Pohlaví]])</f>
        <v>M</v>
      </c>
      <c r="J19" s="1" t="str">
        <f>IF(Result_table[[#This Row],[Fáze]]="","",Result_table[[#This Row],[Fáze]])</f>
        <v/>
      </c>
      <c r="K19" s="1" t="str">
        <f>IF(Result_table[[#This Row],[Heat]]="","",Result_table[[#This Row],[Heat]])</f>
        <v/>
      </c>
      <c r="L19" s="1" t="str">
        <f>IF(Result_table[[#This Row],[Výsledek]]="","",Result_table[[#This Row],[Výsledek]])</f>
        <v/>
      </c>
      <c r="M19" s="1" t="str">
        <f>IF(Result_table[[#This Row],[IRM]]="","",Result_table[[#This Row],[IRM]])</f>
        <v/>
      </c>
      <c r="N19" s="1">
        <f>IF(Result_table[[#This Row],[Řezení]]="","",Result_table[[#This Row],[Řezení]])</f>
        <v>18</v>
      </c>
    </row>
    <row r="20" spans="1:14" x14ac:dyDescent="0.2">
      <c r="A20" s="1" t="str">
        <f>IF(Result_table[[#This Row],[Category]]="","",VLOOKUP(Result_table[[#This Row],[Category]],Číselníky!$A$2:$B$23,2,FALSE))</f>
        <v>ŽS</v>
      </c>
      <c r="B20" s="1">
        <f>IF(Result_table[[#This Row],[Umístění]]="","",Result_table[[#This Row],[Umístění]])</f>
        <v>19</v>
      </c>
      <c r="C20" s="1">
        <f>IF(Result_table[[#This Row],[Start. Číslo]]="","",Result_table[[#This Row],[Start. Číslo]])</f>
        <v>10</v>
      </c>
      <c r="D20" s="1">
        <f>IF(Result_table[[#This Row],[UCI ID]]="","",Result_table[[#This Row],[UCI ID]])</f>
        <v>10107354934</v>
      </c>
      <c r="E20" s="1" t="str">
        <f>IF(Result_table[[#This Row],[Příjmení]]="","",Result_table[[#This Row],[Příjmení]])</f>
        <v>GALOVIČ</v>
      </c>
      <c r="F20" s="1" t="str">
        <f>IF(Result_table[[#This Row],[Jméno]]="","",Result_table[[#This Row],[Jméno]])</f>
        <v>Matej</v>
      </c>
      <c r="G20" s="1" t="str">
        <f>IF(Result_table[[#This Row],[Země]]="","",Result_table[[#This Row],[Země]])</f>
        <v>SVK</v>
      </c>
      <c r="H20" s="1" t="str">
        <f>IF(Result_table[[#This Row],[Oddíl]]="","",Result_table[[#This Row],[Oddíl]])</f>
        <v>CyS Akadémia Petera Sagana</v>
      </c>
      <c r="I20" s="1" t="str">
        <f>IF(Result_table[[#This Row],[Pohlaví]]="","",Result_table[[#This Row],[Pohlaví]])</f>
        <v>M</v>
      </c>
      <c r="J20" s="1" t="str">
        <f>IF(Result_table[[#This Row],[Fáze]]="","",Result_table[[#This Row],[Fáze]])</f>
        <v/>
      </c>
      <c r="K20" s="1" t="str">
        <f>IF(Result_table[[#This Row],[Heat]]="","",Result_table[[#This Row],[Heat]])</f>
        <v/>
      </c>
      <c r="L20" s="1" t="str">
        <f>IF(Result_table[[#This Row],[Výsledek]]="","",Result_table[[#This Row],[Výsledek]])</f>
        <v/>
      </c>
      <c r="M20" s="1" t="str">
        <f>IF(Result_table[[#This Row],[IRM]]="","",Result_table[[#This Row],[IRM]])</f>
        <v/>
      </c>
      <c r="N20" s="1">
        <f>IF(Result_table[[#This Row],[Řezení]]="","",Result_table[[#This Row],[Řezení]])</f>
        <v>19</v>
      </c>
    </row>
    <row r="21" spans="1:14" x14ac:dyDescent="0.2">
      <c r="A21" s="1" t="str">
        <f>IF(Result_table[[#This Row],[Category]]="","",VLOOKUP(Result_table[[#This Row],[Category]],Číselníky!$A$2:$B$23,2,FALSE))</f>
        <v>ŽS</v>
      </c>
      <c r="B21" s="1">
        <f>IF(Result_table[[#This Row],[Umístění]]="","",Result_table[[#This Row],[Umístění]])</f>
        <v>20</v>
      </c>
      <c r="C21" s="1">
        <f>IF(Result_table[[#This Row],[Start. Číslo]]="","",Result_table[[#This Row],[Start. Číslo]])</f>
        <v>8</v>
      </c>
      <c r="D21" s="1">
        <f>IF(Result_table[[#This Row],[UCI ID]]="","",Result_table[[#This Row],[UCI ID]])</f>
        <v>10142290391</v>
      </c>
      <c r="E21" s="1" t="str">
        <f>IF(Result_table[[#This Row],[Příjmení]]="","",Result_table[[#This Row],[Příjmení]])</f>
        <v>VRÁNA</v>
      </c>
      <c r="F21" s="1" t="str">
        <f>IF(Result_table[[#This Row],[Jméno]]="","",Result_table[[#This Row],[Jméno]])</f>
        <v>Richard</v>
      </c>
      <c r="G21" s="1" t="str">
        <f>IF(Result_table[[#This Row],[Země]]="","",Result_table[[#This Row],[Země]])</f>
        <v>CZE</v>
      </c>
      <c r="H21" s="1" t="str">
        <f>IF(Result_table[[#This Row],[Oddíl]]="","",Result_table[[#This Row],[Oddíl]])</f>
        <v>Tufo Pardus Prostějov</v>
      </c>
      <c r="I21" s="1" t="str">
        <f>IF(Result_table[[#This Row],[Pohlaví]]="","",Result_table[[#This Row],[Pohlaví]])</f>
        <v>M</v>
      </c>
      <c r="J21" s="1" t="str">
        <f>IF(Result_table[[#This Row],[Fáze]]="","",Result_table[[#This Row],[Fáze]])</f>
        <v/>
      </c>
      <c r="K21" s="1" t="str">
        <f>IF(Result_table[[#This Row],[Heat]]="","",Result_table[[#This Row],[Heat]])</f>
        <v/>
      </c>
      <c r="L21" s="1" t="str">
        <f>IF(Result_table[[#This Row],[Výsledek]]="","",Result_table[[#This Row],[Výsledek]])</f>
        <v/>
      </c>
      <c r="M21" s="1" t="str">
        <f>IF(Result_table[[#This Row],[IRM]]="","",Result_table[[#This Row],[IRM]])</f>
        <v/>
      </c>
      <c r="N21" s="1">
        <f>IF(Result_table[[#This Row],[Řezení]]="","",Result_table[[#This Row],[Řezení]])</f>
        <v>20</v>
      </c>
    </row>
    <row r="22" spans="1:14" x14ac:dyDescent="0.2">
      <c r="A22" s="1" t="str">
        <f>IF(Result_table[[#This Row],[Category]]="","",VLOOKUP(Result_table[[#This Row],[Category]],Číselníky!$A$2:$B$23,2,FALSE))</f>
        <v>ŽS</v>
      </c>
      <c r="B22" s="1">
        <f>IF(Result_table[[#This Row],[Umístění]]="","",Result_table[[#This Row],[Umístění]])</f>
        <v>21</v>
      </c>
      <c r="C22" s="1">
        <f>IF(Result_table[[#This Row],[Start. Číslo]]="","",Result_table[[#This Row],[Start. Číslo]])</f>
        <v>26</v>
      </c>
      <c r="D22" s="1">
        <f>IF(Result_table[[#This Row],[UCI ID]]="","",Result_table[[#This Row],[UCI ID]])</f>
        <v>10140521557</v>
      </c>
      <c r="E22" s="1" t="str">
        <f>IF(Result_table[[#This Row],[Příjmení]]="","",Result_table[[#This Row],[Příjmení]])</f>
        <v>ZEMAN</v>
      </c>
      <c r="F22" s="1" t="str">
        <f>IF(Result_table[[#This Row],[Jméno]]="","",Result_table[[#This Row],[Jméno]])</f>
        <v>Filip</v>
      </c>
      <c r="G22" s="1" t="str">
        <f>IF(Result_table[[#This Row],[Země]]="","",Result_table[[#This Row],[Země]])</f>
        <v>CZE</v>
      </c>
      <c r="H22" s="1" t="str">
        <f>IF(Result_table[[#This Row],[Oddíl]]="","",Result_table[[#This Row],[Oddíl]])</f>
        <v>TJ Favorit Brno</v>
      </c>
      <c r="I22" s="1" t="str">
        <f>IF(Result_table[[#This Row],[Pohlaví]]="","",Result_table[[#This Row],[Pohlaví]])</f>
        <v>M</v>
      </c>
      <c r="J22" s="1" t="str">
        <f>IF(Result_table[[#This Row],[Fáze]]="","",Result_table[[#This Row],[Fáze]])</f>
        <v/>
      </c>
      <c r="K22" s="1" t="str">
        <f>IF(Result_table[[#This Row],[Heat]]="","",Result_table[[#This Row],[Heat]])</f>
        <v/>
      </c>
      <c r="L22" s="1" t="str">
        <f>IF(Result_table[[#This Row],[Výsledek]]="","",Result_table[[#This Row],[Výsledek]])</f>
        <v/>
      </c>
      <c r="M22" s="1" t="str">
        <f>IF(Result_table[[#This Row],[IRM]]="","",Result_table[[#This Row],[IRM]])</f>
        <v/>
      </c>
      <c r="N22" s="1">
        <f>IF(Result_table[[#This Row],[Řezení]]="","",Result_table[[#This Row],[Řezení]])</f>
        <v>21</v>
      </c>
    </row>
    <row r="23" spans="1:14" x14ac:dyDescent="0.2">
      <c r="A23" s="1" t="str">
        <f>IF(Result_table[[#This Row],[Category]]="","",VLOOKUP(Result_table[[#This Row],[Category]],Číselníky!$A$2:$B$23,2,FALSE))</f>
        <v>ŽS</v>
      </c>
      <c r="B23" s="1">
        <f>IF(Result_table[[#This Row],[Umístění]]="","",Result_table[[#This Row],[Umístění]])</f>
        <v>22</v>
      </c>
      <c r="C23" s="1">
        <f>IF(Result_table[[#This Row],[Start. Číslo]]="","",Result_table[[#This Row],[Start. Číslo]])</f>
        <v>1</v>
      </c>
      <c r="D23" s="1">
        <f>IF(Result_table[[#This Row],[UCI ID]]="","",Result_table[[#This Row],[UCI ID]])</f>
        <v>10113859287</v>
      </c>
      <c r="E23" s="1" t="str">
        <f>IF(Result_table[[#This Row],[Příjmení]]="","",Result_table[[#This Row],[Příjmení]])</f>
        <v>ICHA</v>
      </c>
      <c r="F23" s="1" t="str">
        <f>IF(Result_table[[#This Row],[Jméno]]="","",Result_table[[#This Row],[Jméno]])</f>
        <v>Mikoláš</v>
      </c>
      <c r="G23" s="1" t="str">
        <f>IF(Result_table[[#This Row],[Země]]="","",Result_table[[#This Row],[Země]])</f>
        <v>CZE</v>
      </c>
      <c r="H23" s="1" t="str">
        <f>IF(Result_table[[#This Row],[Oddíl]]="","",Result_table[[#This Row],[Oddíl]])</f>
        <v>TJ Dukla Praha</v>
      </c>
      <c r="I23" s="1" t="str">
        <f>IF(Result_table[[#This Row],[Pohlaví]]="","",Result_table[[#This Row],[Pohlaví]])</f>
        <v>M</v>
      </c>
      <c r="J23" s="1" t="str">
        <f>IF(Result_table[[#This Row],[Fáze]]="","",Result_table[[#This Row],[Fáze]])</f>
        <v/>
      </c>
      <c r="K23" s="1" t="str">
        <f>IF(Result_table[[#This Row],[Heat]]="","",Result_table[[#This Row],[Heat]])</f>
        <v/>
      </c>
      <c r="L23" s="1" t="str">
        <f>IF(Result_table[[#This Row],[Výsledek]]="","",Result_table[[#This Row],[Výsledek]])</f>
        <v/>
      </c>
      <c r="M23" s="1" t="str">
        <f>IF(Result_table[[#This Row],[IRM]]="","",Result_table[[#This Row],[IRM]])</f>
        <v/>
      </c>
      <c r="N23" s="1">
        <f>IF(Result_table[[#This Row],[Řezení]]="","",Result_table[[#This Row],[Řezení]])</f>
        <v>22</v>
      </c>
    </row>
    <row r="24" spans="1:14" x14ac:dyDescent="0.2">
      <c r="A24" s="1" t="str">
        <f>IF(Result_table[[#This Row],[Category]]="","",VLOOKUP(Result_table[[#This Row],[Category]],Číselníky!$A$2:$B$23,2,FALSE))</f>
        <v>ŽS</v>
      </c>
      <c r="B24" s="1">
        <f>IF(Result_table[[#This Row],[Umístění]]="","",Result_table[[#This Row],[Umístění]])</f>
        <v>23</v>
      </c>
      <c r="C24" s="1">
        <f>IF(Result_table[[#This Row],[Start. Číslo]]="","",Result_table[[#This Row],[Start. Číslo]])</f>
        <v>16</v>
      </c>
      <c r="D24" s="1">
        <f>IF(Result_table[[#This Row],[UCI ID]]="","",Result_table[[#This Row],[UCI ID]])</f>
        <v>10126080277</v>
      </c>
      <c r="E24" s="1" t="str">
        <f>IF(Result_table[[#This Row],[Příjmení]]="","",Result_table[[#This Row],[Příjmení]])</f>
        <v>STEHLÍK</v>
      </c>
      <c r="F24" s="1" t="str">
        <f>IF(Result_table[[#This Row],[Jméno]]="","",Result_table[[#This Row],[Jméno]])</f>
        <v>Daniel</v>
      </c>
      <c r="G24" s="1" t="str">
        <f>IF(Result_table[[#This Row],[Země]]="","",Result_table[[#This Row],[Země]])</f>
        <v>CZE</v>
      </c>
      <c r="H24" s="1" t="str">
        <f>IF(Result_table[[#This Row],[Oddíl]]="","",Result_table[[#This Row],[Oddíl]])</f>
        <v>CK Dakom Pharma Kyjov</v>
      </c>
      <c r="I24" s="1" t="str">
        <f>IF(Result_table[[#This Row],[Pohlaví]]="","",Result_table[[#This Row],[Pohlaví]])</f>
        <v>M</v>
      </c>
      <c r="J24" s="1" t="str">
        <f>IF(Result_table[[#This Row],[Fáze]]="","",Result_table[[#This Row],[Fáze]])</f>
        <v/>
      </c>
      <c r="K24" s="1" t="str">
        <f>IF(Result_table[[#This Row],[Heat]]="","",Result_table[[#This Row],[Heat]])</f>
        <v/>
      </c>
      <c r="L24" s="1" t="str">
        <f>IF(Result_table[[#This Row],[Výsledek]]="","",Result_table[[#This Row],[Výsledek]])</f>
        <v/>
      </c>
      <c r="M24" s="1" t="str">
        <f>IF(Result_table[[#This Row],[IRM]]="","",Result_table[[#This Row],[IRM]])</f>
        <v/>
      </c>
      <c r="N24" s="1">
        <f>IF(Result_table[[#This Row],[Řezení]]="","",Result_table[[#This Row],[Řezení]])</f>
        <v>23</v>
      </c>
    </row>
    <row r="25" spans="1:14" x14ac:dyDescent="0.2">
      <c r="A25" s="1" t="str">
        <f>IF(Result_table[[#This Row],[Category]]="","",VLOOKUP(Result_table[[#This Row],[Category]],Číselníky!$A$2:$B$23,2,FALSE))</f>
        <v>KAD</v>
      </c>
      <c r="B25" s="1">
        <f>IF(Result_table[[#This Row],[Umístění]]="","",Result_table[[#This Row],[Umístění]])</f>
        <v>1</v>
      </c>
      <c r="C25" s="1">
        <f>IF(Result_table[[#This Row],[Start. Číslo]]="","",Result_table[[#This Row],[Start. Číslo]])</f>
        <v>16</v>
      </c>
      <c r="D25" s="1">
        <f>IF(Result_table[[#This Row],[UCI ID]]="","",Result_table[[#This Row],[UCI ID]])</f>
        <v>10089250185</v>
      </c>
      <c r="E25" s="1" t="str">
        <f>IF(Result_table[[#This Row],[Příjmení]]="","",Result_table[[#This Row],[Příjmení]])</f>
        <v>BRADÁČ</v>
      </c>
      <c r="F25" s="1" t="str">
        <f>IF(Result_table[[#This Row],[Jméno]]="","",Result_table[[#This Row],[Jméno]])</f>
        <v>Michal</v>
      </c>
      <c r="G25" s="1" t="str">
        <f>IF(Result_table[[#This Row],[Země]]="","",Result_table[[#This Row],[Země]])</f>
        <v>CZE</v>
      </c>
      <c r="H25" s="1" t="str">
        <f>IF(Result_table[[#This Row],[Oddíl]]="","",Result_table[[#This Row],[Oddíl]])</f>
        <v>TJ Dukla Praha</v>
      </c>
      <c r="I25" s="1" t="str">
        <f>IF(Result_table[[#This Row],[Pohlaví]]="","",Result_table[[#This Row],[Pohlaví]])</f>
        <v>M</v>
      </c>
      <c r="J25" s="1" t="str">
        <f>IF(Result_table[[#This Row],[Fáze]]="","",Result_table[[#This Row],[Fáze]])</f>
        <v/>
      </c>
      <c r="K25" s="1" t="str">
        <f>IF(Result_table[[#This Row],[Heat]]="","",Result_table[[#This Row],[Heat]])</f>
        <v/>
      </c>
      <c r="L25" s="1" t="str">
        <f>IF(Result_table[[#This Row],[Výsledek]]="","",Result_table[[#This Row],[Výsledek]])</f>
        <v/>
      </c>
      <c r="M25" s="1" t="str">
        <f>IF(Result_table[[#This Row],[IRM]]="","",Result_table[[#This Row],[IRM]])</f>
        <v/>
      </c>
      <c r="N25" s="1">
        <f>IF(Result_table[[#This Row],[Řezení]]="","",Result_table[[#This Row],[Řezení]])</f>
        <v>1</v>
      </c>
    </row>
    <row r="26" spans="1:14" x14ac:dyDescent="0.2">
      <c r="A26" s="1" t="str">
        <f>IF(Result_table[[#This Row],[Category]]="","",VLOOKUP(Result_table[[#This Row],[Category]],Číselníky!$A$2:$B$23,2,FALSE))</f>
        <v>KAD</v>
      </c>
      <c r="B26" s="1">
        <f>IF(Result_table[[#This Row],[Umístění]]="","",Result_table[[#This Row],[Umístění]])</f>
        <v>2</v>
      </c>
      <c r="C26" s="1">
        <f>IF(Result_table[[#This Row],[Start. Číslo]]="","",Result_table[[#This Row],[Start. Číslo]])</f>
        <v>5</v>
      </c>
      <c r="D26" s="1">
        <f>IF(Result_table[[#This Row],[UCI ID]]="","",Result_table[[#This Row],[UCI ID]])</f>
        <v>10095668959</v>
      </c>
      <c r="E26" s="1" t="str">
        <f>IF(Result_table[[#This Row],[Příjmení]]="","",Result_table[[#This Row],[Příjmení]])</f>
        <v>KANIŠČEV</v>
      </c>
      <c r="F26" s="1" t="str">
        <f>IF(Result_table[[#This Row],[Jméno]]="","",Result_table[[#This Row],[Jméno]])</f>
        <v>Alexandr</v>
      </c>
      <c r="G26" s="1" t="str">
        <f>IF(Result_table[[#This Row],[Země]]="","",Result_table[[#This Row],[Země]])</f>
        <v>CZE</v>
      </c>
      <c r="H26" s="1" t="str">
        <f>IF(Result_table[[#This Row],[Oddíl]]="","",Result_table[[#This Row],[Oddíl]])</f>
        <v>Tufo Pardus Prostějov</v>
      </c>
      <c r="I26" s="1" t="str">
        <f>IF(Result_table[[#This Row],[Pohlaví]]="","",Result_table[[#This Row],[Pohlaví]])</f>
        <v>M</v>
      </c>
      <c r="J26" s="1" t="str">
        <f>IF(Result_table[[#This Row],[Fáze]]="","",Result_table[[#This Row],[Fáze]])</f>
        <v/>
      </c>
      <c r="K26" s="1" t="str">
        <f>IF(Result_table[[#This Row],[Heat]]="","",Result_table[[#This Row],[Heat]])</f>
        <v/>
      </c>
      <c r="L26" s="1" t="str">
        <f>IF(Result_table[[#This Row],[Výsledek]]="","",Result_table[[#This Row],[Výsledek]])</f>
        <v/>
      </c>
      <c r="M26" s="1" t="str">
        <f>IF(Result_table[[#This Row],[IRM]]="","",Result_table[[#This Row],[IRM]])</f>
        <v/>
      </c>
      <c r="N26" s="1">
        <f>IF(Result_table[[#This Row],[Řezení]]="","",Result_table[[#This Row],[Řezení]])</f>
        <v>2</v>
      </c>
    </row>
    <row r="27" spans="1:14" x14ac:dyDescent="0.2">
      <c r="A27" s="1" t="str">
        <f>IF(Result_table[[#This Row],[Category]]="","",VLOOKUP(Result_table[[#This Row],[Category]],Číselníky!$A$2:$B$23,2,FALSE))</f>
        <v>KAD</v>
      </c>
      <c r="B27" s="1">
        <f>IF(Result_table[[#This Row],[Umístění]]="","",Result_table[[#This Row],[Umístění]])</f>
        <v>3</v>
      </c>
      <c r="C27" s="1">
        <f>IF(Result_table[[#This Row],[Start. Číslo]]="","",Result_table[[#This Row],[Start. Číslo]])</f>
        <v>1</v>
      </c>
      <c r="D27" s="1">
        <f>IF(Result_table[[#This Row],[UCI ID]]="","",Result_table[[#This Row],[UCI ID]])</f>
        <v>10077416791</v>
      </c>
      <c r="E27" s="1" t="str">
        <f>IF(Result_table[[#This Row],[Příjmení]]="","",Result_table[[#This Row],[Příjmení]])</f>
        <v>HUSÁR</v>
      </c>
      <c r="F27" s="1" t="str">
        <f>IF(Result_table[[#This Row],[Jméno]]="","",Result_table[[#This Row],[Jméno]])</f>
        <v>Samuel</v>
      </c>
      <c r="G27" s="1" t="str">
        <f>IF(Result_table[[#This Row],[Země]]="","",Result_table[[#This Row],[Země]])</f>
        <v>SVK</v>
      </c>
      <c r="H27" s="1" t="str">
        <f>IF(Result_table[[#This Row],[Oddíl]]="","",Result_table[[#This Row],[Oddíl]])</f>
        <v>Flaviol-Bike Team Spiš</v>
      </c>
      <c r="I27" s="1" t="str">
        <f>IF(Result_table[[#This Row],[Pohlaví]]="","",Result_table[[#This Row],[Pohlaví]])</f>
        <v>M</v>
      </c>
      <c r="J27" s="1" t="str">
        <f>IF(Result_table[[#This Row],[Fáze]]="","",Result_table[[#This Row],[Fáze]])</f>
        <v/>
      </c>
      <c r="K27" s="1" t="str">
        <f>IF(Result_table[[#This Row],[Heat]]="","",Result_table[[#This Row],[Heat]])</f>
        <v/>
      </c>
      <c r="L27" s="1" t="str">
        <f>IF(Result_table[[#This Row],[Výsledek]]="","",Result_table[[#This Row],[Výsledek]])</f>
        <v/>
      </c>
      <c r="M27" s="1" t="str">
        <f>IF(Result_table[[#This Row],[IRM]]="","",Result_table[[#This Row],[IRM]])</f>
        <v/>
      </c>
      <c r="N27" s="1">
        <f>IF(Result_table[[#This Row],[Řezení]]="","",Result_table[[#This Row],[Řezení]])</f>
        <v>3</v>
      </c>
    </row>
    <row r="28" spans="1:14" x14ac:dyDescent="0.2">
      <c r="A28" s="1" t="str">
        <f>IF(Result_table[[#This Row],[Category]]="","",VLOOKUP(Result_table[[#This Row],[Category]],Číselníky!$A$2:$B$23,2,FALSE))</f>
        <v>KAD</v>
      </c>
      <c r="B28" s="1">
        <f>IF(Result_table[[#This Row],[Umístění]]="","",Result_table[[#This Row],[Umístění]])</f>
        <v>4</v>
      </c>
      <c r="C28" s="1">
        <f>IF(Result_table[[#This Row],[Start. Číslo]]="","",Result_table[[#This Row],[Start. Číslo]])</f>
        <v>26</v>
      </c>
      <c r="D28" s="1">
        <f>IF(Result_table[[#This Row],[UCI ID]]="","",Result_table[[#This Row],[UCI ID]])</f>
        <v>10128197204</v>
      </c>
      <c r="E28" s="1" t="str">
        <f>IF(Result_table[[#This Row],[Příjmení]]="","",Result_table[[#This Row],[Příjmení]])</f>
        <v>KELBL</v>
      </c>
      <c r="F28" s="1" t="str">
        <f>IF(Result_table[[#This Row],[Jméno]]="","",Result_table[[#This Row],[Jméno]])</f>
        <v>Tobiáš</v>
      </c>
      <c r="G28" s="1" t="str">
        <f>IF(Result_table[[#This Row],[Země]]="","",Result_table[[#This Row],[Země]])</f>
        <v>CZE</v>
      </c>
      <c r="H28" s="1" t="str">
        <f>IF(Result_table[[#This Row],[Oddíl]]="","",Result_table[[#This Row],[Oddíl]])</f>
        <v>TJ Favorit Brno</v>
      </c>
      <c r="I28" s="1" t="str">
        <f>IF(Result_table[[#This Row],[Pohlaví]]="","",Result_table[[#This Row],[Pohlaví]])</f>
        <v>M</v>
      </c>
      <c r="J28" s="1" t="str">
        <f>IF(Result_table[[#This Row],[Fáze]]="","",Result_table[[#This Row],[Fáze]])</f>
        <v/>
      </c>
      <c r="K28" s="1" t="str">
        <f>IF(Result_table[[#This Row],[Heat]]="","",Result_table[[#This Row],[Heat]])</f>
        <v/>
      </c>
      <c r="L28" s="1" t="str">
        <f>IF(Result_table[[#This Row],[Výsledek]]="","",Result_table[[#This Row],[Výsledek]])</f>
        <v/>
      </c>
      <c r="M28" s="1" t="str">
        <f>IF(Result_table[[#This Row],[IRM]]="","",Result_table[[#This Row],[IRM]])</f>
        <v/>
      </c>
      <c r="N28" s="1">
        <f>IF(Result_table[[#This Row],[Řezení]]="","",Result_table[[#This Row],[Řezení]])</f>
        <v>4</v>
      </c>
    </row>
    <row r="29" spans="1:14" x14ac:dyDescent="0.2">
      <c r="A29" s="1" t="str">
        <f>IF(Result_table[[#This Row],[Category]]="","",VLOOKUP(Result_table[[#This Row],[Category]],Číselníky!$A$2:$B$23,2,FALSE))</f>
        <v>KAD</v>
      </c>
      <c r="B29" s="1">
        <f>IF(Result_table[[#This Row],[Umístění]]="","",Result_table[[#This Row],[Umístění]])</f>
        <v>5</v>
      </c>
      <c r="C29" s="1">
        <f>IF(Result_table[[#This Row],[Start. Číslo]]="","",Result_table[[#This Row],[Start. Číslo]])</f>
        <v>7</v>
      </c>
      <c r="D29" s="1">
        <f>IF(Result_table[[#This Row],[UCI ID]]="","",Result_table[[#This Row],[UCI ID]])</f>
        <v>10076591786</v>
      </c>
      <c r="E29" s="1" t="str">
        <f>IF(Result_table[[#This Row],[Příjmení]]="","",Result_table[[#This Row],[Příjmení]])</f>
        <v>DRUŽKOVSKÝ</v>
      </c>
      <c r="F29" s="1" t="str">
        <f>IF(Result_table[[#This Row],[Jméno]]="","",Result_table[[#This Row],[Jméno]])</f>
        <v>Miroslav</v>
      </c>
      <c r="G29" s="1" t="str">
        <f>IF(Result_table[[#This Row],[Země]]="","",Result_table[[#This Row],[Země]])</f>
        <v>SVK</v>
      </c>
      <c r="H29" s="1" t="str">
        <f>IF(Result_table[[#This Row],[Oddíl]]="","",Result_table[[#This Row],[Oddíl]])</f>
        <v>CyS Akadémia Petera Sagana</v>
      </c>
      <c r="I29" s="1" t="str">
        <f>IF(Result_table[[#This Row],[Pohlaví]]="","",Result_table[[#This Row],[Pohlaví]])</f>
        <v>M</v>
      </c>
      <c r="J29" s="1" t="str">
        <f>IF(Result_table[[#This Row],[Fáze]]="","",Result_table[[#This Row],[Fáze]])</f>
        <v/>
      </c>
      <c r="K29" s="1" t="str">
        <f>IF(Result_table[[#This Row],[Heat]]="","",Result_table[[#This Row],[Heat]])</f>
        <v/>
      </c>
      <c r="L29" s="1" t="str">
        <f>IF(Result_table[[#This Row],[Výsledek]]="","",Result_table[[#This Row],[Výsledek]])</f>
        <v/>
      </c>
      <c r="M29" s="1" t="str">
        <f>IF(Result_table[[#This Row],[IRM]]="","",Result_table[[#This Row],[IRM]])</f>
        <v/>
      </c>
      <c r="N29" s="1">
        <f>IF(Result_table[[#This Row],[Řezení]]="","",Result_table[[#This Row],[Řezení]])</f>
        <v>5</v>
      </c>
    </row>
    <row r="30" spans="1:14" x14ac:dyDescent="0.2">
      <c r="A30" s="1" t="str">
        <f>IF(Result_table[[#This Row],[Category]]="","",VLOOKUP(Result_table[[#This Row],[Category]],Číselníky!$A$2:$B$23,2,FALSE))</f>
        <v>KAD</v>
      </c>
      <c r="B30" s="1">
        <f>IF(Result_table[[#This Row],[Umístění]]="","",Result_table[[#This Row],[Umístění]])</f>
        <v>6</v>
      </c>
      <c r="C30" s="1">
        <f>IF(Result_table[[#This Row],[Start. Číslo]]="","",Result_table[[#This Row],[Start. Číslo]])</f>
        <v>8</v>
      </c>
      <c r="D30" s="1">
        <f>IF(Result_table[[#This Row],[UCI ID]]="","",Result_table[[#This Row],[UCI ID]])</f>
        <v>10114282249</v>
      </c>
      <c r="E30" s="1" t="str">
        <f>IF(Result_table[[#This Row],[Příjmení]]="","",Result_table[[#This Row],[Příjmení]])</f>
        <v>ZÁCHENSKÝ</v>
      </c>
      <c r="F30" s="1" t="str">
        <f>IF(Result_table[[#This Row],[Jméno]]="","",Result_table[[#This Row],[Jméno]])</f>
        <v>Jakub</v>
      </c>
      <c r="G30" s="1" t="str">
        <f>IF(Result_table[[#This Row],[Země]]="","",Result_table[[#This Row],[Země]])</f>
        <v>SVK</v>
      </c>
      <c r="H30" s="1" t="str">
        <f>IF(Result_table[[#This Row],[Oddíl]]="","",Result_table[[#This Row],[Oddíl]])</f>
        <v>CyS Akadémia Petera Sagana</v>
      </c>
      <c r="I30" s="1" t="str">
        <f>IF(Result_table[[#This Row],[Pohlaví]]="","",Result_table[[#This Row],[Pohlaví]])</f>
        <v>M</v>
      </c>
      <c r="J30" s="1" t="str">
        <f>IF(Result_table[[#This Row],[Fáze]]="","",Result_table[[#This Row],[Fáze]])</f>
        <v/>
      </c>
      <c r="K30" s="1" t="str">
        <f>IF(Result_table[[#This Row],[Heat]]="","",Result_table[[#This Row],[Heat]])</f>
        <v/>
      </c>
      <c r="L30" s="1" t="str">
        <f>IF(Result_table[[#This Row],[Výsledek]]="","",Result_table[[#This Row],[Výsledek]])</f>
        <v/>
      </c>
      <c r="M30" s="1" t="str">
        <f>IF(Result_table[[#This Row],[IRM]]="","",Result_table[[#This Row],[IRM]])</f>
        <v/>
      </c>
      <c r="N30" s="1">
        <f>IF(Result_table[[#This Row],[Řezení]]="","",Result_table[[#This Row],[Řezení]])</f>
        <v>6</v>
      </c>
    </row>
    <row r="31" spans="1:14" x14ac:dyDescent="0.2">
      <c r="A31" s="1" t="str">
        <f>IF(Result_table[[#This Row],[Category]]="","",VLOOKUP(Result_table[[#This Row],[Category]],Číselníky!$A$2:$B$23,2,FALSE))</f>
        <v>KAD</v>
      </c>
      <c r="B31" s="1">
        <f>IF(Result_table[[#This Row],[Umístění]]="","",Result_table[[#This Row],[Umístění]])</f>
        <v>7</v>
      </c>
      <c r="C31" s="1">
        <f>IF(Result_table[[#This Row],[Start. Číslo]]="","",Result_table[[#This Row],[Start. Číslo]])</f>
        <v>23</v>
      </c>
      <c r="D31" s="1">
        <f>IF(Result_table[[#This Row],[UCI ID]]="","",Result_table[[#This Row],[UCI ID]])</f>
        <v>10081178371</v>
      </c>
      <c r="E31" s="1" t="str">
        <f>IF(Result_table[[#This Row],[Příjmení]]="","",Result_table[[#This Row],[Příjmení]])</f>
        <v>HOZA</v>
      </c>
      <c r="F31" s="1" t="str">
        <f>IF(Result_table[[#This Row],[Jméno]]="","",Result_table[[#This Row],[Jméno]])</f>
        <v>Maxim</v>
      </c>
      <c r="G31" s="1" t="str">
        <f>IF(Result_table[[#This Row],[Země]]="","",Result_table[[#This Row],[Země]])</f>
        <v>SVK</v>
      </c>
      <c r="H31" s="1" t="str">
        <f>IF(Result_table[[#This Row],[Oddíl]]="","",Result_table[[#This Row],[Oddíl]])</f>
        <v>Cyklo Spiš</v>
      </c>
      <c r="I31" s="1" t="str">
        <f>IF(Result_table[[#This Row],[Pohlaví]]="","",Result_table[[#This Row],[Pohlaví]])</f>
        <v>M</v>
      </c>
      <c r="J31" s="1" t="str">
        <f>IF(Result_table[[#This Row],[Fáze]]="","",Result_table[[#This Row],[Fáze]])</f>
        <v/>
      </c>
      <c r="K31" s="1" t="str">
        <f>IF(Result_table[[#This Row],[Heat]]="","",Result_table[[#This Row],[Heat]])</f>
        <v/>
      </c>
      <c r="L31" s="1" t="str">
        <f>IF(Result_table[[#This Row],[Výsledek]]="","",Result_table[[#This Row],[Výsledek]])</f>
        <v/>
      </c>
      <c r="M31" s="1" t="str">
        <f>IF(Result_table[[#This Row],[IRM]]="","",Result_table[[#This Row],[IRM]])</f>
        <v/>
      </c>
      <c r="N31" s="1">
        <f>IF(Result_table[[#This Row],[Řezení]]="","",Result_table[[#This Row],[Řezení]])</f>
        <v>7</v>
      </c>
    </row>
    <row r="32" spans="1:14" x14ac:dyDescent="0.2">
      <c r="A32" s="1" t="str">
        <f>IF(Result_table[[#This Row],[Category]]="","",VLOOKUP(Result_table[[#This Row],[Category]],Číselníky!$A$2:$B$23,2,FALSE))</f>
        <v>KAD</v>
      </c>
      <c r="B32" s="1">
        <f>IF(Result_table[[#This Row],[Umístění]]="","",Result_table[[#This Row],[Umístění]])</f>
        <v>8</v>
      </c>
      <c r="C32" s="1">
        <f>IF(Result_table[[#This Row],[Start. Číslo]]="","",Result_table[[#This Row],[Start. Číslo]])</f>
        <v>39</v>
      </c>
      <c r="D32" s="1">
        <f>IF(Result_table[[#This Row],[UCI ID]]="","",Result_table[[#This Row],[UCI ID]])</f>
        <v>10149856896</v>
      </c>
      <c r="E32" s="1" t="str">
        <f>IF(Result_table[[#This Row],[Příjmení]]="","",Result_table[[#This Row],[Příjmení]])</f>
        <v>PETRONIS</v>
      </c>
      <c r="F32" s="1" t="str">
        <f>IF(Result_table[[#This Row],[Jméno]]="","",Result_table[[#This Row],[Jméno]])</f>
        <v>Karolis</v>
      </c>
      <c r="G32" s="1" t="str">
        <f>IF(Result_table[[#This Row],[Země]]="","",Result_table[[#This Row],[Země]])</f>
        <v>LTU</v>
      </c>
      <c r="H32" s="1" t="str">
        <f>IF(Result_table[[#This Row],[Oddíl]]="","",Result_table[[#This Row],[Oddíl]])</f>
        <v/>
      </c>
      <c r="I32" s="1" t="str">
        <f>IF(Result_table[[#This Row],[Pohlaví]]="","",Result_table[[#This Row],[Pohlaví]])</f>
        <v>M</v>
      </c>
      <c r="J32" s="1" t="str">
        <f>IF(Result_table[[#This Row],[Fáze]]="","",Result_table[[#This Row],[Fáze]])</f>
        <v/>
      </c>
      <c r="K32" s="1" t="str">
        <f>IF(Result_table[[#This Row],[Heat]]="","",Result_table[[#This Row],[Heat]])</f>
        <v/>
      </c>
      <c r="L32" s="1" t="str">
        <f>IF(Result_table[[#This Row],[Výsledek]]="","",Result_table[[#This Row],[Výsledek]])</f>
        <v/>
      </c>
      <c r="M32" s="1" t="str">
        <f>IF(Result_table[[#This Row],[IRM]]="","",Result_table[[#This Row],[IRM]])</f>
        <v/>
      </c>
      <c r="N32" s="1">
        <f>IF(Result_table[[#This Row],[Řezení]]="","",Result_table[[#This Row],[Řezení]])</f>
        <v>8</v>
      </c>
    </row>
    <row r="33" spans="1:14" x14ac:dyDescent="0.2">
      <c r="A33" s="1" t="str">
        <f>IF(Result_table[[#This Row],[Category]]="","",VLOOKUP(Result_table[[#This Row],[Category]],Číselníky!$A$2:$B$23,2,FALSE))</f>
        <v>KAD</v>
      </c>
      <c r="B33" s="1">
        <f>IF(Result_table[[#This Row],[Umístění]]="","",Result_table[[#This Row],[Umístění]])</f>
        <v>9</v>
      </c>
      <c r="C33" s="1">
        <f>IF(Result_table[[#This Row],[Start. Číslo]]="","",Result_table[[#This Row],[Start. Číslo]])</f>
        <v>14</v>
      </c>
      <c r="D33" s="1">
        <f>IF(Result_table[[#This Row],[UCI ID]]="","",Result_table[[#This Row],[UCI ID]])</f>
        <v>10092930125</v>
      </c>
      <c r="E33" s="1" t="str">
        <f>IF(Result_table[[#This Row],[Příjmení]]="","",Result_table[[#This Row],[Příjmení]])</f>
        <v>DRÁBEK</v>
      </c>
      <c r="F33" s="1" t="str">
        <f>IF(Result_table[[#This Row],[Jméno]]="","",Result_table[[#This Row],[Jméno]])</f>
        <v>Nikola</v>
      </c>
      <c r="G33" s="1" t="str">
        <f>IF(Result_table[[#This Row],[Země]]="","",Result_table[[#This Row],[Země]])</f>
        <v>CZE</v>
      </c>
      <c r="H33" s="1" t="str">
        <f>IF(Result_table[[#This Row],[Oddíl]]="","",Result_table[[#This Row],[Oddíl]])</f>
        <v>TJ Dukla Praha</v>
      </c>
      <c r="I33" s="1" t="str">
        <f>IF(Result_table[[#This Row],[Pohlaví]]="","",Result_table[[#This Row],[Pohlaví]])</f>
        <v>M</v>
      </c>
      <c r="J33" s="1" t="str">
        <f>IF(Result_table[[#This Row],[Fáze]]="","",Result_table[[#This Row],[Fáze]])</f>
        <v/>
      </c>
      <c r="K33" s="1" t="str">
        <f>IF(Result_table[[#This Row],[Heat]]="","",Result_table[[#This Row],[Heat]])</f>
        <v/>
      </c>
      <c r="L33" s="1" t="str">
        <f>IF(Result_table[[#This Row],[Výsledek]]="","",Result_table[[#This Row],[Výsledek]])</f>
        <v/>
      </c>
      <c r="M33" s="1" t="str">
        <f>IF(Result_table[[#This Row],[IRM]]="","",Result_table[[#This Row],[IRM]])</f>
        <v/>
      </c>
      <c r="N33" s="1">
        <f>IF(Result_table[[#This Row],[Řezení]]="","",Result_table[[#This Row],[Řezení]])</f>
        <v>9</v>
      </c>
    </row>
    <row r="34" spans="1:14" x14ac:dyDescent="0.2">
      <c r="A34" s="1" t="str">
        <f>IF(Result_table[[#This Row],[Category]]="","",VLOOKUP(Result_table[[#This Row],[Category]],Číselníky!$A$2:$B$23,2,FALSE))</f>
        <v>KAD</v>
      </c>
      <c r="B34" s="1">
        <f>IF(Result_table[[#This Row],[Umístění]]="","",Result_table[[#This Row],[Umístění]])</f>
        <v>10</v>
      </c>
      <c r="C34" s="1">
        <f>IF(Result_table[[#This Row],[Start. Číslo]]="","",Result_table[[#This Row],[Start. Číslo]])</f>
        <v>13</v>
      </c>
      <c r="D34" s="1">
        <f>IF(Result_table[[#This Row],[UCI ID]]="","",Result_table[[#This Row],[UCI ID]])</f>
        <v>10093341161</v>
      </c>
      <c r="E34" s="1" t="str">
        <f>IF(Result_table[[#This Row],[Příjmení]]="","",Result_table[[#This Row],[Příjmení]])</f>
        <v>HASAL</v>
      </c>
      <c r="F34" s="1" t="str">
        <f>IF(Result_table[[#This Row],[Jméno]]="","",Result_table[[#This Row],[Jméno]])</f>
        <v>Lukáš</v>
      </c>
      <c r="G34" s="1" t="str">
        <f>IF(Result_table[[#This Row],[Země]]="","",Result_table[[#This Row],[Země]])</f>
        <v>CZE</v>
      </c>
      <c r="H34" s="1" t="str">
        <f>IF(Result_table[[#This Row],[Oddíl]]="","",Result_table[[#This Row],[Oddíl]])</f>
        <v>TJ Dukla Praha</v>
      </c>
      <c r="I34" s="1" t="str">
        <f>IF(Result_table[[#This Row],[Pohlaví]]="","",Result_table[[#This Row],[Pohlaví]])</f>
        <v>M</v>
      </c>
      <c r="J34" s="1" t="str">
        <f>IF(Result_table[[#This Row],[Fáze]]="","",Result_table[[#This Row],[Fáze]])</f>
        <v/>
      </c>
      <c r="K34" s="1" t="str">
        <f>IF(Result_table[[#This Row],[Heat]]="","",Result_table[[#This Row],[Heat]])</f>
        <v/>
      </c>
      <c r="L34" s="1" t="str">
        <f>IF(Result_table[[#This Row],[Výsledek]]="","",Result_table[[#This Row],[Výsledek]])</f>
        <v/>
      </c>
      <c r="M34" s="1" t="str">
        <f>IF(Result_table[[#This Row],[IRM]]="","",Result_table[[#This Row],[IRM]])</f>
        <v/>
      </c>
      <c r="N34" s="1">
        <f>IF(Result_table[[#This Row],[Řezení]]="","",Result_table[[#This Row],[Řezení]])</f>
        <v>10</v>
      </c>
    </row>
    <row r="35" spans="1:14" x14ac:dyDescent="0.2">
      <c r="A35" s="1" t="str">
        <f>IF(Result_table[[#This Row],[Category]]="","",VLOOKUP(Result_table[[#This Row],[Category]],Číselníky!$A$2:$B$23,2,FALSE))</f>
        <v>KAD</v>
      </c>
      <c r="B35" s="1">
        <f>IF(Result_table[[#This Row],[Umístění]]="","",Result_table[[#This Row],[Umístění]])</f>
        <v>11</v>
      </c>
      <c r="C35" s="1">
        <f>IF(Result_table[[#This Row],[Start. Číslo]]="","",Result_table[[#This Row],[Start. Číslo]])</f>
        <v>32</v>
      </c>
      <c r="D35" s="1">
        <f>IF(Result_table[[#This Row],[UCI ID]]="","",Result_table[[#This Row],[UCI ID]])</f>
        <v>10106248831</v>
      </c>
      <c r="E35" s="1" t="str">
        <f>IF(Result_table[[#This Row],[Příjmení]]="","",Result_table[[#This Row],[Příjmení]])</f>
        <v>PŠENKA</v>
      </c>
      <c r="F35" s="1" t="str">
        <f>IF(Result_table[[#This Row],[Jméno]]="","",Result_table[[#This Row],[Jméno]])</f>
        <v>Marek</v>
      </c>
      <c r="G35" s="1" t="str">
        <f>IF(Result_table[[#This Row],[Země]]="","",Result_table[[#This Row],[Země]])</f>
        <v>SVK</v>
      </c>
      <c r="H35" s="1" t="str">
        <f>IF(Result_table[[#This Row],[Oddíl]]="","",Result_table[[#This Row],[Oddíl]])</f>
        <v>CK Epic Dohňany</v>
      </c>
      <c r="I35" s="1" t="str">
        <f>IF(Result_table[[#This Row],[Pohlaví]]="","",Result_table[[#This Row],[Pohlaví]])</f>
        <v>M</v>
      </c>
      <c r="J35" s="1" t="str">
        <f>IF(Result_table[[#This Row],[Fáze]]="","",Result_table[[#This Row],[Fáze]])</f>
        <v/>
      </c>
      <c r="K35" s="1" t="str">
        <f>IF(Result_table[[#This Row],[Heat]]="","",Result_table[[#This Row],[Heat]])</f>
        <v/>
      </c>
      <c r="L35" s="1" t="str">
        <f>IF(Result_table[[#This Row],[Výsledek]]="","",Result_table[[#This Row],[Výsledek]])</f>
        <v/>
      </c>
      <c r="M35" s="1" t="str">
        <f>IF(Result_table[[#This Row],[IRM]]="","",Result_table[[#This Row],[IRM]])</f>
        <v/>
      </c>
      <c r="N35" s="1">
        <f>IF(Result_table[[#This Row],[Řezení]]="","",Result_table[[#This Row],[Řezení]])</f>
        <v>11</v>
      </c>
    </row>
    <row r="36" spans="1:14" x14ac:dyDescent="0.2">
      <c r="A36" s="1" t="str">
        <f>IF(Result_table[[#This Row],[Category]]="","",VLOOKUP(Result_table[[#This Row],[Category]],Číselníky!$A$2:$B$23,2,FALSE))</f>
        <v>KAD</v>
      </c>
      <c r="B36" s="1">
        <f>IF(Result_table[[#This Row],[Umístění]]="","",Result_table[[#This Row],[Umístění]])</f>
        <v>12</v>
      </c>
      <c r="C36" s="1">
        <f>IF(Result_table[[#This Row],[Start. Číslo]]="","",Result_table[[#This Row],[Start. Číslo]])</f>
        <v>18</v>
      </c>
      <c r="D36" s="1">
        <f>IF(Result_table[[#This Row],[UCI ID]]="","",Result_table[[#This Row],[UCI ID]])</f>
        <v>10127651677</v>
      </c>
      <c r="E36" s="1" t="str">
        <f>IF(Result_table[[#This Row],[Příjmení]]="","",Result_table[[#This Row],[Příjmení]])</f>
        <v>KNOTEK</v>
      </c>
      <c r="F36" s="1" t="str">
        <f>IF(Result_table[[#This Row],[Jméno]]="","",Result_table[[#This Row],[Jméno]])</f>
        <v>Adam</v>
      </c>
      <c r="G36" s="1" t="str">
        <f>IF(Result_table[[#This Row],[Země]]="","",Result_table[[#This Row],[Země]])</f>
        <v>CZE</v>
      </c>
      <c r="H36" s="1" t="str">
        <f>IF(Result_table[[#This Row],[Oddíl]]="","",Result_table[[#This Row],[Oddíl]])</f>
        <v>TJ Dukla Praha</v>
      </c>
      <c r="I36" s="1" t="str">
        <f>IF(Result_table[[#This Row],[Pohlaví]]="","",Result_table[[#This Row],[Pohlaví]])</f>
        <v>M</v>
      </c>
      <c r="J36" s="1" t="str">
        <f>IF(Result_table[[#This Row],[Fáze]]="","",Result_table[[#This Row],[Fáze]])</f>
        <v/>
      </c>
      <c r="K36" s="1" t="str">
        <f>IF(Result_table[[#This Row],[Heat]]="","",Result_table[[#This Row],[Heat]])</f>
        <v/>
      </c>
      <c r="L36" s="1" t="str">
        <f>IF(Result_table[[#This Row],[Výsledek]]="","",Result_table[[#This Row],[Výsledek]])</f>
        <v/>
      </c>
      <c r="M36" s="1" t="str">
        <f>IF(Result_table[[#This Row],[IRM]]="","",Result_table[[#This Row],[IRM]])</f>
        <v/>
      </c>
      <c r="N36" s="1">
        <f>IF(Result_table[[#This Row],[Řezení]]="","",Result_table[[#This Row],[Řezení]])</f>
        <v>12</v>
      </c>
    </row>
    <row r="37" spans="1:14" x14ac:dyDescent="0.2">
      <c r="A37" s="1" t="str">
        <f>IF(Result_table[[#This Row],[Category]]="","",VLOOKUP(Result_table[[#This Row],[Category]],Číselníky!$A$2:$B$23,2,FALSE))</f>
        <v>KAD</v>
      </c>
      <c r="B37" s="1">
        <f>IF(Result_table[[#This Row],[Umístění]]="","",Result_table[[#This Row],[Umístění]])</f>
        <v>13</v>
      </c>
      <c r="C37" s="1">
        <f>IF(Result_table[[#This Row],[Start. Číslo]]="","",Result_table[[#This Row],[Start. Číslo]])</f>
        <v>15</v>
      </c>
      <c r="D37" s="1">
        <f>IF(Result_table[[#This Row],[UCI ID]]="","",Result_table[[#This Row],[UCI ID]])</f>
        <v>10089251195</v>
      </c>
      <c r="E37" s="1" t="str">
        <f>IF(Result_table[[#This Row],[Příjmení]]="","",Result_table[[#This Row],[Příjmení]])</f>
        <v>STRAKATÝ</v>
      </c>
      <c r="F37" s="1" t="str">
        <f>IF(Result_table[[#This Row],[Jméno]]="","",Result_table[[#This Row],[Jméno]])</f>
        <v>Šimon</v>
      </c>
      <c r="G37" s="1" t="str">
        <f>IF(Result_table[[#This Row],[Země]]="","",Result_table[[#This Row],[Země]])</f>
        <v>CZE</v>
      </c>
      <c r="H37" s="1" t="str">
        <f>IF(Result_table[[#This Row],[Oddíl]]="","",Result_table[[#This Row],[Oddíl]])</f>
        <v>TJ Dukla Praha</v>
      </c>
      <c r="I37" s="1" t="str">
        <f>IF(Result_table[[#This Row],[Pohlaví]]="","",Result_table[[#This Row],[Pohlaví]])</f>
        <v>M</v>
      </c>
      <c r="J37" s="1" t="str">
        <f>IF(Result_table[[#This Row],[Fáze]]="","",Result_table[[#This Row],[Fáze]])</f>
        <v/>
      </c>
      <c r="K37" s="1" t="str">
        <f>IF(Result_table[[#This Row],[Heat]]="","",Result_table[[#This Row],[Heat]])</f>
        <v/>
      </c>
      <c r="L37" s="1" t="str">
        <f>IF(Result_table[[#This Row],[Výsledek]]="","",Result_table[[#This Row],[Výsledek]])</f>
        <v/>
      </c>
      <c r="M37" s="1" t="str">
        <f>IF(Result_table[[#This Row],[IRM]]="","",Result_table[[#This Row],[IRM]])</f>
        <v/>
      </c>
      <c r="N37" s="1">
        <f>IF(Result_table[[#This Row],[Řezení]]="","",Result_table[[#This Row],[Řezení]])</f>
        <v>13</v>
      </c>
    </row>
    <row r="38" spans="1:14" x14ac:dyDescent="0.2">
      <c r="A38" s="1" t="str">
        <f>IF(Result_table[[#This Row],[Category]]="","",VLOOKUP(Result_table[[#This Row],[Category]],Číselníky!$A$2:$B$23,2,FALSE))</f>
        <v>KAD</v>
      </c>
      <c r="B38" s="1">
        <f>IF(Result_table[[#This Row],[Umístění]]="","",Result_table[[#This Row],[Umístění]])</f>
        <v>14</v>
      </c>
      <c r="C38" s="1">
        <f>IF(Result_table[[#This Row],[Start. Číslo]]="","",Result_table[[#This Row],[Start. Číslo]])</f>
        <v>35</v>
      </c>
      <c r="D38" s="1">
        <f>IF(Result_table[[#This Row],[UCI ID]]="","",Result_table[[#This Row],[UCI ID]])</f>
        <v>10149220942</v>
      </c>
      <c r="E38" s="1" t="str">
        <f>IF(Result_table[[#This Row],[Příjmení]]="","",Result_table[[#This Row],[Příjmení]])</f>
        <v>SIDERIS</v>
      </c>
      <c r="F38" s="1" t="str">
        <f>IF(Result_table[[#This Row],[Jméno]]="","",Result_table[[#This Row],[Jméno]])</f>
        <v>Panagiotis Achilleas</v>
      </c>
      <c r="G38" s="1" t="str">
        <f>IF(Result_table[[#This Row],[Země]]="","",Result_table[[#This Row],[Země]])</f>
        <v>GRE</v>
      </c>
      <c r="H38" s="1" t="str">
        <f>IF(Result_table[[#This Row],[Oddíl]]="","",Result_table[[#This Row],[Oddíl]])</f>
        <v>P.G.S. Larisas</v>
      </c>
      <c r="I38" s="1" t="str">
        <f>IF(Result_table[[#This Row],[Pohlaví]]="","",Result_table[[#This Row],[Pohlaví]])</f>
        <v>M</v>
      </c>
      <c r="J38" s="1" t="str">
        <f>IF(Result_table[[#This Row],[Fáze]]="","",Result_table[[#This Row],[Fáze]])</f>
        <v/>
      </c>
      <c r="K38" s="1" t="str">
        <f>IF(Result_table[[#This Row],[Heat]]="","",Result_table[[#This Row],[Heat]])</f>
        <v/>
      </c>
      <c r="L38" s="1" t="str">
        <f>IF(Result_table[[#This Row],[Výsledek]]="","",Result_table[[#This Row],[Výsledek]])</f>
        <v/>
      </c>
      <c r="M38" s="1" t="str">
        <f>IF(Result_table[[#This Row],[IRM]]="","",Result_table[[#This Row],[IRM]])</f>
        <v/>
      </c>
      <c r="N38" s="1">
        <f>IF(Result_table[[#This Row],[Řezení]]="","",Result_table[[#This Row],[Řezení]])</f>
        <v>14</v>
      </c>
    </row>
    <row r="39" spans="1:14" x14ac:dyDescent="0.2">
      <c r="A39" s="1" t="str">
        <f>IF(Result_table[[#This Row],[Category]]="","",VLOOKUP(Result_table[[#This Row],[Category]],Číselníky!$A$2:$B$23,2,FALSE))</f>
        <v>KAD</v>
      </c>
      <c r="B39" s="1">
        <f>IF(Result_table[[#This Row],[Umístění]]="","",Result_table[[#This Row],[Umístění]])</f>
        <v>15</v>
      </c>
      <c r="C39" s="1">
        <f>IF(Result_table[[#This Row],[Start. Číslo]]="","",Result_table[[#This Row],[Start. Číslo]])</f>
        <v>36</v>
      </c>
      <c r="D39" s="1">
        <f>IF(Result_table[[#This Row],[UCI ID]]="","",Result_table[[#This Row],[UCI ID]])</f>
        <v>10149220841</v>
      </c>
      <c r="E39" s="1" t="str">
        <f>IF(Result_table[[#This Row],[Příjmení]]="","",Result_table[[#This Row],[Příjmení]])</f>
        <v>SIDERIS</v>
      </c>
      <c r="F39" s="1" t="str">
        <f>IF(Result_table[[#This Row],[Jméno]]="","",Result_table[[#This Row],[Jméno]])</f>
        <v>Nektarios Alexandros</v>
      </c>
      <c r="G39" s="1" t="str">
        <f>IF(Result_table[[#This Row],[Země]]="","",Result_table[[#This Row],[Země]])</f>
        <v>GRE</v>
      </c>
      <c r="H39" s="1" t="str">
        <f>IF(Result_table[[#This Row],[Oddíl]]="","",Result_table[[#This Row],[Oddíl]])</f>
        <v>P.G.S. Larisas</v>
      </c>
      <c r="I39" s="1" t="str">
        <f>IF(Result_table[[#This Row],[Pohlaví]]="","",Result_table[[#This Row],[Pohlaví]])</f>
        <v>M</v>
      </c>
      <c r="J39" s="1" t="str">
        <f>IF(Result_table[[#This Row],[Fáze]]="","",Result_table[[#This Row],[Fáze]])</f>
        <v/>
      </c>
      <c r="K39" s="1" t="str">
        <f>IF(Result_table[[#This Row],[Heat]]="","",Result_table[[#This Row],[Heat]])</f>
        <v/>
      </c>
      <c r="L39" s="1" t="str">
        <f>IF(Result_table[[#This Row],[Výsledek]]="","",Result_table[[#This Row],[Výsledek]])</f>
        <v/>
      </c>
      <c r="M39" s="1" t="str">
        <f>IF(Result_table[[#This Row],[IRM]]="","",Result_table[[#This Row],[IRM]])</f>
        <v/>
      </c>
      <c r="N39" s="1">
        <f>IF(Result_table[[#This Row],[Řezení]]="","",Result_table[[#This Row],[Řezení]])</f>
        <v>15</v>
      </c>
    </row>
    <row r="40" spans="1:14" x14ac:dyDescent="0.2">
      <c r="A40" s="1" t="str">
        <f>IF(Result_table[[#This Row],[Category]]="","",VLOOKUP(Result_table[[#This Row],[Category]],Číselníky!$A$2:$B$23,2,FALSE))</f>
        <v>KAD</v>
      </c>
      <c r="B40" s="1">
        <f>IF(Result_table[[#This Row],[Umístění]]="","",Result_table[[#This Row],[Umístění]])</f>
        <v>16</v>
      </c>
      <c r="C40" s="1">
        <f>IF(Result_table[[#This Row],[Start. Číslo]]="","",Result_table[[#This Row],[Start. Číslo]])</f>
        <v>27</v>
      </c>
      <c r="D40" s="1">
        <f>IF(Result_table[[#This Row],[UCI ID]]="","",Result_table[[#This Row],[UCI ID]])</f>
        <v>10113786640</v>
      </c>
      <c r="E40" s="1" t="str">
        <f>IF(Result_table[[#This Row],[Příjmení]]="","",Result_table[[#This Row],[Příjmení]])</f>
        <v>GRILL</v>
      </c>
      <c r="F40" s="1" t="str">
        <f>IF(Result_table[[#This Row],[Jméno]]="","",Result_table[[#This Row],[Jméno]])</f>
        <v>Wiro</v>
      </c>
      <c r="G40" s="1" t="str">
        <f>IF(Result_table[[#This Row],[Země]]="","",Result_table[[#This Row],[Země]])</f>
        <v>AUT</v>
      </c>
      <c r="H40" s="1" t="str">
        <f>IF(Result_table[[#This Row],[Oddíl]]="","",Result_table[[#This Row],[Oddíl]])</f>
        <v>Team Cycling Austria</v>
      </c>
      <c r="I40" s="1" t="str">
        <f>IF(Result_table[[#This Row],[Pohlaví]]="","",Result_table[[#This Row],[Pohlaví]])</f>
        <v>M</v>
      </c>
      <c r="J40" s="1" t="str">
        <f>IF(Result_table[[#This Row],[Fáze]]="","",Result_table[[#This Row],[Fáze]])</f>
        <v/>
      </c>
      <c r="K40" s="1" t="str">
        <f>IF(Result_table[[#This Row],[Heat]]="","",Result_table[[#This Row],[Heat]])</f>
        <v/>
      </c>
      <c r="L40" s="1" t="str">
        <f>IF(Result_table[[#This Row],[Výsledek]]="","",Result_table[[#This Row],[Výsledek]])</f>
        <v/>
      </c>
      <c r="M40" s="1" t="str">
        <f>IF(Result_table[[#This Row],[IRM]]="","",Result_table[[#This Row],[IRM]])</f>
        <v/>
      </c>
      <c r="N40" s="1">
        <f>IF(Result_table[[#This Row],[Řezení]]="","",Result_table[[#This Row],[Řezení]])</f>
        <v>16</v>
      </c>
    </row>
    <row r="41" spans="1:14" x14ac:dyDescent="0.2">
      <c r="A41" s="1" t="str">
        <f>IF(Result_table[[#This Row],[Category]]="","",VLOOKUP(Result_table[[#This Row],[Category]],Číselníky!$A$2:$B$23,2,FALSE))</f>
        <v>KAD</v>
      </c>
      <c r="B41" s="1">
        <f>IF(Result_table[[#This Row],[Umístění]]="","",Result_table[[#This Row],[Umístění]])</f>
        <v>17</v>
      </c>
      <c r="C41" s="1">
        <f>IF(Result_table[[#This Row],[Start. Číslo]]="","",Result_table[[#This Row],[Start. Číslo]])</f>
        <v>10</v>
      </c>
      <c r="D41" s="1">
        <f>IF(Result_table[[#This Row],[UCI ID]]="","",Result_table[[#This Row],[UCI ID]])</f>
        <v>10127427668</v>
      </c>
      <c r="E41" s="1" t="str">
        <f>IF(Result_table[[#This Row],[Příjmení]]="","",Result_table[[#This Row],[Příjmení]])</f>
        <v>KAŇUK</v>
      </c>
      <c r="F41" s="1" t="str">
        <f>IF(Result_table[[#This Row],[Jméno]]="","",Result_table[[#This Row],[Jméno]])</f>
        <v>Ján</v>
      </c>
      <c r="G41" s="1" t="str">
        <f>IF(Result_table[[#This Row],[Země]]="","",Result_table[[#This Row],[Země]])</f>
        <v>SVK</v>
      </c>
      <c r="H41" s="1" t="str">
        <f>IF(Result_table[[#This Row],[Oddíl]]="","",Result_table[[#This Row],[Oddíl]])</f>
        <v>Cyklo Čajka Racing</v>
      </c>
      <c r="I41" s="1" t="str">
        <f>IF(Result_table[[#This Row],[Pohlaví]]="","",Result_table[[#This Row],[Pohlaví]])</f>
        <v>M</v>
      </c>
      <c r="J41" s="1" t="str">
        <f>IF(Result_table[[#This Row],[Fáze]]="","",Result_table[[#This Row],[Fáze]])</f>
        <v/>
      </c>
      <c r="K41" s="1" t="str">
        <f>IF(Result_table[[#This Row],[Heat]]="","",Result_table[[#This Row],[Heat]])</f>
        <v/>
      </c>
      <c r="L41" s="1" t="str">
        <f>IF(Result_table[[#This Row],[Výsledek]]="","",Result_table[[#This Row],[Výsledek]])</f>
        <v/>
      </c>
      <c r="M41" s="1" t="str">
        <f>IF(Result_table[[#This Row],[IRM]]="","",Result_table[[#This Row],[IRM]])</f>
        <v/>
      </c>
      <c r="N41" s="1">
        <f>IF(Result_table[[#This Row],[Řezení]]="","",Result_table[[#This Row],[Řezení]])</f>
        <v>17</v>
      </c>
    </row>
    <row r="42" spans="1:14" x14ac:dyDescent="0.2">
      <c r="A42" s="1" t="str">
        <f>IF(Result_table[[#This Row],[Category]]="","",VLOOKUP(Result_table[[#This Row],[Category]],Číselníky!$A$2:$B$23,2,FALSE))</f>
        <v>KAD</v>
      </c>
      <c r="B42" s="1">
        <f>IF(Result_table[[#This Row],[Umístění]]="","",Result_table[[#This Row],[Umístění]])</f>
        <v>18</v>
      </c>
      <c r="C42" s="1">
        <f>IF(Result_table[[#This Row],[Start. Číslo]]="","",Result_table[[#This Row],[Start. Číslo]])</f>
        <v>19</v>
      </c>
      <c r="D42" s="1">
        <f>IF(Result_table[[#This Row],[UCI ID]]="","",Result_table[[#This Row],[UCI ID]])</f>
        <v>10082403302</v>
      </c>
      <c r="E42" s="1" t="str">
        <f>IF(Result_table[[#This Row],[Příjmení]]="","",Result_table[[#This Row],[Příjmení]])</f>
        <v>SAMÁK</v>
      </c>
      <c r="F42" s="1" t="str">
        <f>IF(Result_table[[#This Row],[Jméno]]="","",Result_table[[#This Row],[Jméno]])</f>
        <v>Oliver</v>
      </c>
      <c r="G42" s="1" t="str">
        <f>IF(Result_table[[#This Row],[Země]]="","",Result_table[[#This Row],[Země]])</f>
        <v>SVK</v>
      </c>
      <c r="H42" s="1" t="str">
        <f>IF(Result_table[[#This Row],[Oddíl]]="","",Result_table[[#This Row],[Oddíl]])</f>
        <v>Cycling Academy Bratislava</v>
      </c>
      <c r="I42" s="1" t="str">
        <f>IF(Result_table[[#This Row],[Pohlaví]]="","",Result_table[[#This Row],[Pohlaví]])</f>
        <v>M</v>
      </c>
      <c r="J42" s="1" t="str">
        <f>IF(Result_table[[#This Row],[Fáze]]="","",Result_table[[#This Row],[Fáze]])</f>
        <v/>
      </c>
      <c r="K42" s="1" t="str">
        <f>IF(Result_table[[#This Row],[Heat]]="","",Result_table[[#This Row],[Heat]])</f>
        <v/>
      </c>
      <c r="L42" s="1" t="str">
        <f>IF(Result_table[[#This Row],[Výsledek]]="","",Result_table[[#This Row],[Výsledek]])</f>
        <v/>
      </c>
      <c r="M42" s="1" t="str">
        <f>IF(Result_table[[#This Row],[IRM]]="","",Result_table[[#This Row],[IRM]])</f>
        <v/>
      </c>
      <c r="N42" s="1">
        <f>IF(Result_table[[#This Row],[Řezení]]="","",Result_table[[#This Row],[Řezení]])</f>
        <v>18</v>
      </c>
    </row>
    <row r="43" spans="1:14" x14ac:dyDescent="0.2">
      <c r="A43" s="1" t="str">
        <f>IF(Result_table[[#This Row],[Category]]="","",VLOOKUP(Result_table[[#This Row],[Category]],Číselníky!$A$2:$B$23,2,FALSE))</f>
        <v>KAD</v>
      </c>
      <c r="B43" s="1">
        <f>IF(Result_table[[#This Row],[Umístění]]="","",Result_table[[#This Row],[Umístění]])</f>
        <v>19</v>
      </c>
      <c r="C43" s="1">
        <f>IF(Result_table[[#This Row],[Start. Číslo]]="","",Result_table[[#This Row],[Start. Číslo]])</f>
        <v>30</v>
      </c>
      <c r="D43" s="1">
        <f>IF(Result_table[[#This Row],[UCI ID]]="","",Result_table[[#This Row],[UCI ID]])</f>
        <v>10113147854</v>
      </c>
      <c r="E43" s="1" t="str">
        <f>IF(Result_table[[#This Row],[Příjmení]]="","",Result_table[[#This Row],[Příjmení]])</f>
        <v>COMMENDA</v>
      </c>
      <c r="F43" s="1" t="str">
        <f>IF(Result_table[[#This Row],[Jméno]]="","",Result_table[[#This Row],[Jméno]])</f>
        <v>Diego</v>
      </c>
      <c r="G43" s="1" t="str">
        <f>IF(Result_table[[#This Row],[Země]]="","",Result_table[[#This Row],[Země]])</f>
        <v>AUT</v>
      </c>
      <c r="H43" s="1" t="str">
        <f>IF(Result_table[[#This Row],[Oddíl]]="","",Result_table[[#This Row],[Oddíl]])</f>
        <v>Team Cycling Austria</v>
      </c>
      <c r="I43" s="1" t="str">
        <f>IF(Result_table[[#This Row],[Pohlaví]]="","",Result_table[[#This Row],[Pohlaví]])</f>
        <v>M</v>
      </c>
      <c r="J43" s="1" t="str">
        <f>IF(Result_table[[#This Row],[Fáze]]="","",Result_table[[#This Row],[Fáze]])</f>
        <v/>
      </c>
      <c r="K43" s="1" t="str">
        <f>IF(Result_table[[#This Row],[Heat]]="","",Result_table[[#This Row],[Heat]])</f>
        <v/>
      </c>
      <c r="L43" s="1" t="str">
        <f>IF(Result_table[[#This Row],[Výsledek]]="","",Result_table[[#This Row],[Výsledek]])</f>
        <v/>
      </c>
      <c r="M43" s="1" t="str">
        <f>IF(Result_table[[#This Row],[IRM]]="","",Result_table[[#This Row],[IRM]])</f>
        <v/>
      </c>
      <c r="N43" s="1">
        <f>IF(Result_table[[#This Row],[Řezení]]="","",Result_table[[#This Row],[Řezení]])</f>
        <v>19</v>
      </c>
    </row>
    <row r="44" spans="1:14" x14ac:dyDescent="0.2">
      <c r="A44" s="1" t="str">
        <f>IF(Result_table[[#This Row],[Category]]="","",VLOOKUP(Result_table[[#This Row],[Category]],Číselníky!$A$2:$B$23,2,FALSE))</f>
        <v>KAD</v>
      </c>
      <c r="B44" s="1">
        <f>IF(Result_table[[#This Row],[Umístění]]="","",Result_table[[#This Row],[Umístění]])</f>
        <v>20</v>
      </c>
      <c r="C44" s="1">
        <f>IF(Result_table[[#This Row],[Start. Číslo]]="","",Result_table[[#This Row],[Start. Číslo]])</f>
        <v>17</v>
      </c>
      <c r="D44" s="1">
        <f>IF(Result_table[[#This Row],[UCI ID]]="","",Result_table[[#This Row],[UCI ID]])</f>
        <v>10129711515</v>
      </c>
      <c r="E44" s="1" t="str">
        <f>IF(Result_table[[#This Row],[Příjmení]]="","",Result_table[[#This Row],[Příjmení]])</f>
        <v>DURDIL</v>
      </c>
      <c r="F44" s="1" t="str">
        <f>IF(Result_table[[#This Row],[Jméno]]="","",Result_table[[#This Row],[Jméno]])</f>
        <v>Tomáš</v>
      </c>
      <c r="G44" s="1" t="str">
        <f>IF(Result_table[[#This Row],[Země]]="","",Result_table[[#This Row],[Země]])</f>
        <v>CZE</v>
      </c>
      <c r="H44" s="1" t="str">
        <f>IF(Result_table[[#This Row],[Oddíl]]="","",Result_table[[#This Row],[Oddíl]])</f>
        <v>TJ Dukla Praha</v>
      </c>
      <c r="I44" s="1" t="str">
        <f>IF(Result_table[[#This Row],[Pohlaví]]="","",Result_table[[#This Row],[Pohlaví]])</f>
        <v>M</v>
      </c>
      <c r="J44" s="1" t="str">
        <f>IF(Result_table[[#This Row],[Fáze]]="","",Result_table[[#This Row],[Fáze]])</f>
        <v/>
      </c>
      <c r="K44" s="1" t="str">
        <f>IF(Result_table[[#This Row],[Heat]]="","",Result_table[[#This Row],[Heat]])</f>
        <v/>
      </c>
      <c r="L44" s="1" t="str">
        <f>IF(Result_table[[#This Row],[Výsledek]]="","",Result_table[[#This Row],[Výsledek]])</f>
        <v/>
      </c>
      <c r="M44" s="1" t="str">
        <f>IF(Result_table[[#This Row],[IRM]]="","",Result_table[[#This Row],[IRM]])</f>
        <v/>
      </c>
      <c r="N44" s="1">
        <f>IF(Result_table[[#This Row],[Řezení]]="","",Result_table[[#This Row],[Řezení]])</f>
        <v>20</v>
      </c>
    </row>
    <row r="45" spans="1:14" x14ac:dyDescent="0.2">
      <c r="A45" s="1" t="str">
        <f>IF(Result_table[[#This Row],[Category]]="","",VLOOKUP(Result_table[[#This Row],[Category]],Číselníky!$A$2:$B$23,2,FALSE))</f>
        <v>KAD</v>
      </c>
      <c r="B45" s="1">
        <f>IF(Result_table[[#This Row],[Umístění]]="","",Result_table[[#This Row],[Umístění]])</f>
        <v>21</v>
      </c>
      <c r="C45" s="1">
        <f>IF(Result_table[[#This Row],[Start. Číslo]]="","",Result_table[[#This Row],[Start. Číslo]])</f>
        <v>11</v>
      </c>
      <c r="D45" s="1">
        <f>IF(Result_table[[#This Row],[UCI ID]]="","",Result_table[[#This Row],[UCI ID]])</f>
        <v>10144726610</v>
      </c>
      <c r="E45" s="1" t="str">
        <f>IF(Result_table[[#This Row],[Příjmení]]="","",Result_table[[#This Row],[Příjmení]])</f>
        <v>VALEČKO</v>
      </c>
      <c r="F45" s="1" t="str">
        <f>IF(Result_table[[#This Row],[Jméno]]="","",Result_table[[#This Row],[Jméno]])</f>
        <v>Sebastián</v>
      </c>
      <c r="G45" s="1" t="str">
        <f>IF(Result_table[[#This Row],[Země]]="","",Result_table[[#This Row],[Země]])</f>
        <v>SVK</v>
      </c>
      <c r="H45" s="1" t="str">
        <f>IF(Result_table[[#This Row],[Oddíl]]="","",Result_table[[#This Row],[Oddíl]])</f>
        <v>Cyklo Čajka Racing</v>
      </c>
      <c r="I45" s="1" t="str">
        <f>IF(Result_table[[#This Row],[Pohlaví]]="","",Result_table[[#This Row],[Pohlaví]])</f>
        <v>M</v>
      </c>
      <c r="J45" s="1" t="str">
        <f>IF(Result_table[[#This Row],[Fáze]]="","",Result_table[[#This Row],[Fáze]])</f>
        <v/>
      </c>
      <c r="K45" s="1" t="str">
        <f>IF(Result_table[[#This Row],[Heat]]="","",Result_table[[#This Row],[Heat]])</f>
        <v/>
      </c>
      <c r="L45" s="1" t="str">
        <f>IF(Result_table[[#This Row],[Výsledek]]="","",Result_table[[#This Row],[Výsledek]])</f>
        <v/>
      </c>
      <c r="M45" s="1" t="str">
        <f>IF(Result_table[[#This Row],[IRM]]="","",Result_table[[#This Row],[IRM]])</f>
        <v/>
      </c>
      <c r="N45" s="1">
        <f>IF(Result_table[[#This Row],[Řezení]]="","",Result_table[[#This Row],[Řezení]])</f>
        <v>21</v>
      </c>
    </row>
    <row r="46" spans="1:14" x14ac:dyDescent="0.2">
      <c r="A46" s="1" t="str">
        <f>IF(Result_table[[#This Row],[Category]]="","",VLOOKUP(Result_table[[#This Row],[Category]],Číselníky!$A$2:$B$23,2,FALSE))</f>
        <v>KAD</v>
      </c>
      <c r="B46" s="1">
        <f>IF(Result_table[[#This Row],[Umístění]]="","",Result_table[[#This Row],[Umístění]])</f>
        <v>22</v>
      </c>
      <c r="C46" s="1">
        <f>IF(Result_table[[#This Row],[Start. Číslo]]="","",Result_table[[#This Row],[Start. Číslo]])</f>
        <v>3</v>
      </c>
      <c r="D46" s="1">
        <f>IF(Result_table[[#This Row],[UCI ID]]="","",Result_table[[#This Row],[UCI ID]])</f>
        <v>10104974996</v>
      </c>
      <c r="E46" s="1" t="str">
        <f>IF(Result_table[[#This Row],[Příjmení]]="","",Result_table[[#This Row],[Příjmení]])</f>
        <v>DEDEK</v>
      </c>
      <c r="F46" s="1" t="str">
        <f>IF(Result_table[[#This Row],[Jméno]]="","",Result_table[[#This Row],[Jméno]])</f>
        <v>Matěj</v>
      </c>
      <c r="G46" s="1" t="str">
        <f>IF(Result_table[[#This Row],[Země]]="","",Result_table[[#This Row],[Země]])</f>
        <v>CZE</v>
      </c>
      <c r="H46" s="1" t="str">
        <f>IF(Result_table[[#This Row],[Oddíl]]="","",Result_table[[#This Row],[Oddíl]])</f>
        <v>Tufo Pardus Prostějov</v>
      </c>
      <c r="I46" s="1" t="str">
        <f>IF(Result_table[[#This Row],[Pohlaví]]="","",Result_table[[#This Row],[Pohlaví]])</f>
        <v>M</v>
      </c>
      <c r="J46" s="1" t="str">
        <f>IF(Result_table[[#This Row],[Fáze]]="","",Result_table[[#This Row],[Fáze]])</f>
        <v/>
      </c>
      <c r="K46" s="1" t="str">
        <f>IF(Result_table[[#This Row],[Heat]]="","",Result_table[[#This Row],[Heat]])</f>
        <v/>
      </c>
      <c r="L46" s="1" t="str">
        <f>IF(Result_table[[#This Row],[Výsledek]]="","",Result_table[[#This Row],[Výsledek]])</f>
        <v/>
      </c>
      <c r="M46" s="1" t="str">
        <f>IF(Result_table[[#This Row],[IRM]]="","",Result_table[[#This Row],[IRM]])</f>
        <v/>
      </c>
      <c r="N46" s="1">
        <f>IF(Result_table[[#This Row],[Řezení]]="","",Result_table[[#This Row],[Řezení]])</f>
        <v>22</v>
      </c>
    </row>
    <row r="47" spans="1:14" x14ac:dyDescent="0.2">
      <c r="A47" s="1" t="str">
        <f>IF(Result_table[[#This Row],[Category]]="","",VLOOKUP(Result_table[[#This Row],[Category]],Číselníky!$A$2:$B$23,2,FALSE))</f>
        <v>KAD</v>
      </c>
      <c r="B47" s="1">
        <f>IF(Result_table[[#This Row],[Umístění]]="","",Result_table[[#This Row],[Umístění]])</f>
        <v>23</v>
      </c>
      <c r="C47" s="1">
        <f>IF(Result_table[[#This Row],[Start. Číslo]]="","",Result_table[[#This Row],[Start. Číslo]])</f>
        <v>28</v>
      </c>
      <c r="D47" s="1">
        <f>IF(Result_table[[#This Row],[UCI ID]]="","",Result_table[[#This Row],[UCI ID]])</f>
        <v>10106047959</v>
      </c>
      <c r="E47" s="1" t="str">
        <f>IF(Result_table[[#This Row],[Příjmení]]="","",Result_table[[#This Row],[Příjmení]])</f>
        <v>SIEBER</v>
      </c>
      <c r="F47" s="1" t="str">
        <f>IF(Result_table[[#This Row],[Jméno]]="","",Result_table[[#This Row],[Jméno]])</f>
        <v>Jakob</v>
      </c>
      <c r="G47" s="1" t="str">
        <f>IF(Result_table[[#This Row],[Země]]="","",Result_table[[#This Row],[Země]])</f>
        <v>AUT</v>
      </c>
      <c r="H47" s="1" t="str">
        <f>IF(Result_table[[#This Row],[Oddíl]]="","",Result_table[[#This Row],[Oddíl]])</f>
        <v>Team Cycling Austria</v>
      </c>
      <c r="I47" s="1" t="str">
        <f>IF(Result_table[[#This Row],[Pohlaví]]="","",Result_table[[#This Row],[Pohlaví]])</f>
        <v>M</v>
      </c>
      <c r="J47" s="1" t="str">
        <f>IF(Result_table[[#This Row],[Fáze]]="","",Result_table[[#This Row],[Fáze]])</f>
        <v/>
      </c>
      <c r="K47" s="1" t="str">
        <f>IF(Result_table[[#This Row],[Heat]]="","",Result_table[[#This Row],[Heat]])</f>
        <v/>
      </c>
      <c r="L47" s="1" t="str">
        <f>IF(Result_table[[#This Row],[Výsledek]]="","",Result_table[[#This Row],[Výsledek]])</f>
        <v/>
      </c>
      <c r="M47" s="1" t="str">
        <f>IF(Result_table[[#This Row],[IRM]]="","",Result_table[[#This Row],[IRM]])</f>
        <v/>
      </c>
      <c r="N47" s="1">
        <f>IF(Result_table[[#This Row],[Řezení]]="","",Result_table[[#This Row],[Řezení]])</f>
        <v>23</v>
      </c>
    </row>
    <row r="48" spans="1:14" x14ac:dyDescent="0.2">
      <c r="A48" s="1" t="str">
        <f>IF(Result_table[[#This Row],[Category]]="","",VLOOKUP(Result_table[[#This Row],[Category]],Číselníky!$A$2:$B$23,2,FALSE))</f>
        <v>KAD</v>
      </c>
      <c r="B48" s="1">
        <f>IF(Result_table[[#This Row],[Umístění]]="","",Result_table[[#This Row],[Umístění]])</f>
        <v>24</v>
      </c>
      <c r="C48" s="1">
        <f>IF(Result_table[[#This Row],[Start. Číslo]]="","",Result_table[[#This Row],[Start. Číslo]])</f>
        <v>29</v>
      </c>
      <c r="D48" s="1">
        <f>IF(Result_table[[#This Row],[UCI ID]]="","",Result_table[[#This Row],[UCI ID]])</f>
        <v>10105673194</v>
      </c>
      <c r="E48" s="1" t="str">
        <f>IF(Result_table[[#This Row],[Příjmení]]="","",Result_table[[#This Row],[Příjmení]])</f>
        <v>HASCHKA</v>
      </c>
      <c r="F48" s="1" t="str">
        <f>IF(Result_table[[#This Row],[Jméno]]="","",Result_table[[#This Row],[Jméno]])</f>
        <v>Romeo</v>
      </c>
      <c r="G48" s="1" t="str">
        <f>IF(Result_table[[#This Row],[Země]]="","",Result_table[[#This Row],[Země]])</f>
        <v>AUT</v>
      </c>
      <c r="H48" s="1" t="str">
        <f>IF(Result_table[[#This Row],[Oddíl]]="","",Result_table[[#This Row],[Oddíl]])</f>
        <v>Team Cycling Austria</v>
      </c>
      <c r="I48" s="1" t="str">
        <f>IF(Result_table[[#This Row],[Pohlaví]]="","",Result_table[[#This Row],[Pohlaví]])</f>
        <v>M</v>
      </c>
      <c r="J48" s="1" t="str">
        <f>IF(Result_table[[#This Row],[Fáze]]="","",Result_table[[#This Row],[Fáze]])</f>
        <v/>
      </c>
      <c r="K48" s="1" t="str">
        <f>IF(Result_table[[#This Row],[Heat]]="","",Result_table[[#This Row],[Heat]])</f>
        <v/>
      </c>
      <c r="L48" s="1" t="str">
        <f>IF(Result_table[[#This Row],[Výsledek]]="","",Result_table[[#This Row],[Výsledek]])</f>
        <v/>
      </c>
      <c r="M48" s="1" t="str">
        <f>IF(Result_table[[#This Row],[IRM]]="","",Result_table[[#This Row],[IRM]])</f>
        <v/>
      </c>
      <c r="N48" s="1">
        <f>IF(Result_table[[#This Row],[Řezení]]="","",Result_table[[#This Row],[Řezení]])</f>
        <v>24</v>
      </c>
    </row>
    <row r="49" spans="1:14" x14ac:dyDescent="0.2">
      <c r="A49" s="1" t="str">
        <f>IF(Result_table[[#This Row],[Category]]="","",VLOOKUP(Result_table[[#This Row],[Category]],Číselníky!$A$2:$B$23,2,FALSE))</f>
        <v>KAD</v>
      </c>
      <c r="B49" s="1">
        <f>IF(Result_table[[#This Row],[Umístění]]="","",Result_table[[#This Row],[Umístění]])</f>
        <v>25</v>
      </c>
      <c r="C49" s="1">
        <f>IF(Result_table[[#This Row],[Start. Číslo]]="","",Result_table[[#This Row],[Start. Číslo]])</f>
        <v>6</v>
      </c>
      <c r="D49" s="1">
        <f>IF(Result_table[[#This Row],[UCI ID]]="","",Result_table[[#This Row],[UCI ID]])</f>
        <v>10150560249</v>
      </c>
      <c r="E49" s="1" t="str">
        <f>IF(Result_table[[#This Row],[Příjmení]]="","",Result_table[[#This Row],[Příjmení]])</f>
        <v>NEČADA</v>
      </c>
      <c r="F49" s="1" t="str">
        <f>IF(Result_table[[#This Row],[Jméno]]="","",Result_table[[#This Row],[Jméno]])</f>
        <v>Vojtěch</v>
      </c>
      <c r="G49" s="1" t="str">
        <f>IF(Result_table[[#This Row],[Země]]="","",Result_table[[#This Row],[Země]])</f>
        <v>CZE</v>
      </c>
      <c r="H49" s="1" t="str">
        <f>IF(Result_table[[#This Row],[Oddíl]]="","",Result_table[[#This Row],[Oddíl]])</f>
        <v>Tufo Pardus Prostějov</v>
      </c>
      <c r="I49" s="1" t="str">
        <f>IF(Result_table[[#This Row],[Pohlaví]]="","",Result_table[[#This Row],[Pohlaví]])</f>
        <v>M</v>
      </c>
      <c r="J49" s="1" t="str">
        <f>IF(Result_table[[#This Row],[Fáze]]="","",Result_table[[#This Row],[Fáze]])</f>
        <v/>
      </c>
      <c r="K49" s="1" t="str">
        <f>IF(Result_table[[#This Row],[Heat]]="","",Result_table[[#This Row],[Heat]])</f>
        <v/>
      </c>
      <c r="L49" s="1" t="str">
        <f>IF(Result_table[[#This Row],[Výsledek]]="","",Result_table[[#This Row],[Výsledek]])</f>
        <v/>
      </c>
      <c r="M49" s="1" t="str">
        <f>IF(Result_table[[#This Row],[IRM]]="","",Result_table[[#This Row],[IRM]])</f>
        <v/>
      </c>
      <c r="N49" s="1">
        <f>IF(Result_table[[#This Row],[Řezení]]="","",Result_table[[#This Row],[Řezení]])</f>
        <v>25</v>
      </c>
    </row>
    <row r="50" spans="1:14" x14ac:dyDescent="0.2">
      <c r="A50" s="1" t="str">
        <f>IF(Result_table[[#This Row],[Category]]="","",VLOOKUP(Result_table[[#This Row],[Category]],Číselníky!$A$2:$B$23,2,FALSE))</f>
        <v>KAD</v>
      </c>
      <c r="B50" s="1">
        <f>IF(Result_table[[#This Row],[Umístění]]="","",Result_table[[#This Row],[Umístění]])</f>
        <v>26</v>
      </c>
      <c r="C50" s="1">
        <f>IF(Result_table[[#This Row],[Start. Číslo]]="","",Result_table[[#This Row],[Start. Číslo]])</f>
        <v>33</v>
      </c>
      <c r="D50" s="1">
        <f>IF(Result_table[[#This Row],[UCI ID]]="","",Result_table[[#This Row],[UCI ID]])</f>
        <v>10090327087</v>
      </c>
      <c r="E50" s="1" t="str">
        <f>IF(Result_table[[#This Row],[Příjmení]]="","",Result_table[[#This Row],[Příjmení]])</f>
        <v>SAMSON</v>
      </c>
      <c r="F50" s="1" t="str">
        <f>IF(Result_table[[#This Row],[Jméno]]="","",Result_table[[#This Row],[Jméno]])</f>
        <v>Martin</v>
      </c>
      <c r="G50" s="1" t="str">
        <f>IF(Result_table[[#This Row],[Země]]="","",Result_table[[#This Row],[Země]])</f>
        <v>SVK</v>
      </c>
      <c r="H50" s="1" t="str">
        <f>IF(Result_table[[#This Row],[Oddíl]]="","",Result_table[[#This Row],[Oddíl]])</f>
        <v>CK Epic Dohňany</v>
      </c>
      <c r="I50" s="1" t="str">
        <f>IF(Result_table[[#This Row],[Pohlaví]]="","",Result_table[[#This Row],[Pohlaví]])</f>
        <v>M</v>
      </c>
      <c r="J50" s="1" t="str">
        <f>IF(Result_table[[#This Row],[Fáze]]="","",Result_table[[#This Row],[Fáze]])</f>
        <v/>
      </c>
      <c r="K50" s="1" t="str">
        <f>IF(Result_table[[#This Row],[Heat]]="","",Result_table[[#This Row],[Heat]])</f>
        <v/>
      </c>
      <c r="L50" s="1" t="str">
        <f>IF(Result_table[[#This Row],[Výsledek]]="","",Result_table[[#This Row],[Výsledek]])</f>
        <v/>
      </c>
      <c r="M50" s="1" t="str">
        <f>IF(Result_table[[#This Row],[IRM]]="","",Result_table[[#This Row],[IRM]])</f>
        <v/>
      </c>
      <c r="N50" s="1">
        <f>IF(Result_table[[#This Row],[Řezení]]="","",Result_table[[#This Row],[Řezení]])</f>
        <v>26</v>
      </c>
    </row>
    <row r="51" spans="1:14" x14ac:dyDescent="0.2">
      <c r="A51" s="1" t="str">
        <f>IF(Result_table[[#This Row],[Category]]="","",VLOOKUP(Result_table[[#This Row],[Category]],Číselníky!$A$2:$B$23,2,FALSE))</f>
        <v>KAD</v>
      </c>
      <c r="B51" s="1">
        <f>IF(Result_table[[#This Row],[Umístění]]="","",Result_table[[#This Row],[Umístění]])</f>
        <v>27</v>
      </c>
      <c r="C51" s="1">
        <f>IF(Result_table[[#This Row],[Start. Číslo]]="","",Result_table[[#This Row],[Start. Číslo]])</f>
        <v>2</v>
      </c>
      <c r="D51" s="1">
        <f>IF(Result_table[[#This Row],[UCI ID]]="","",Result_table[[#This Row],[UCI ID]])</f>
        <v>10106348356</v>
      </c>
      <c r="E51" s="1" t="str">
        <f>IF(Result_table[[#This Row],[Příjmení]]="","",Result_table[[#This Row],[Příjmení]])</f>
        <v>VLK</v>
      </c>
      <c r="F51" s="1" t="str">
        <f>IF(Result_table[[#This Row],[Jméno]]="","",Result_table[[#This Row],[Jméno]])</f>
        <v>David</v>
      </c>
      <c r="G51" s="1" t="str">
        <f>IF(Result_table[[#This Row],[Země]]="","",Result_table[[#This Row],[Země]])</f>
        <v>CZE</v>
      </c>
      <c r="H51" s="1" t="str">
        <f>IF(Result_table[[#This Row],[Oddíl]]="","",Result_table[[#This Row],[Oddíl]])</f>
        <v>SK Petřín Plzeň</v>
      </c>
      <c r="I51" s="1" t="str">
        <f>IF(Result_table[[#This Row],[Pohlaví]]="","",Result_table[[#This Row],[Pohlaví]])</f>
        <v>M</v>
      </c>
      <c r="J51" s="1" t="str">
        <f>IF(Result_table[[#This Row],[Fáze]]="","",Result_table[[#This Row],[Fáze]])</f>
        <v/>
      </c>
      <c r="K51" s="1" t="str">
        <f>IF(Result_table[[#This Row],[Heat]]="","",Result_table[[#This Row],[Heat]])</f>
        <v/>
      </c>
      <c r="L51" s="1" t="str">
        <f>IF(Result_table[[#This Row],[Výsledek]]="","",Result_table[[#This Row],[Výsledek]])</f>
        <v/>
      </c>
      <c r="M51" s="1" t="str">
        <f>IF(Result_table[[#This Row],[IRM]]="","",Result_table[[#This Row],[IRM]])</f>
        <v/>
      </c>
      <c r="N51" s="1">
        <f>IF(Result_table[[#This Row],[Řezení]]="","",Result_table[[#This Row],[Řezení]])</f>
        <v>27</v>
      </c>
    </row>
    <row r="52" spans="1:14" x14ac:dyDescent="0.2">
      <c r="A52" s="1" t="str">
        <f>IF(Result_table[[#This Row],[Category]]="","",VLOOKUP(Result_table[[#This Row],[Category]],Číselníky!$A$2:$B$23,2,FALSE))</f>
        <v>KAD</v>
      </c>
      <c r="B52" s="1">
        <f>IF(Result_table[[#This Row],[Umístění]]="","",Result_table[[#This Row],[Umístění]])</f>
        <v>28</v>
      </c>
      <c r="C52" s="1">
        <f>IF(Result_table[[#This Row],[Start. Číslo]]="","",Result_table[[#This Row],[Start. Číslo]])</f>
        <v>38</v>
      </c>
      <c r="D52" s="1">
        <f>IF(Result_table[[#This Row],[UCI ID]]="","",Result_table[[#This Row],[UCI ID]])</f>
        <v>10047387110</v>
      </c>
      <c r="E52" s="1" t="str">
        <f>IF(Result_table[[#This Row],[Příjmení]]="","",Result_table[[#This Row],[Příjmení]])</f>
        <v>KOVAŘÍK</v>
      </c>
      <c r="F52" s="1" t="str">
        <f>IF(Result_table[[#This Row],[Jméno]]="","",Result_table[[#This Row],[Jméno]])</f>
        <v>Adam</v>
      </c>
      <c r="G52" s="1" t="str">
        <f>IF(Result_table[[#This Row],[Země]]="","",Result_table[[#This Row],[Země]])</f>
        <v>CZE</v>
      </c>
      <c r="H52" s="1" t="str">
        <f>IF(Result_table[[#This Row],[Oddíl]]="","",Result_table[[#This Row],[Oddíl]])</f>
        <v>ASO Dukla Brno</v>
      </c>
      <c r="I52" s="1" t="str">
        <f>IF(Result_table[[#This Row],[Pohlaví]]="","",Result_table[[#This Row],[Pohlaví]])</f>
        <v>M</v>
      </c>
      <c r="J52" s="1" t="str">
        <f>IF(Result_table[[#This Row],[Fáze]]="","",Result_table[[#This Row],[Fáze]])</f>
        <v/>
      </c>
      <c r="K52" s="1" t="str">
        <f>IF(Result_table[[#This Row],[Heat]]="","",Result_table[[#This Row],[Heat]])</f>
        <v/>
      </c>
      <c r="L52" s="1" t="str">
        <f>IF(Result_table[[#This Row],[Výsledek]]="","",Result_table[[#This Row],[Výsledek]])</f>
        <v/>
      </c>
      <c r="M52" s="1" t="str">
        <f>IF(Result_table[[#This Row],[IRM]]="","",Result_table[[#This Row],[IRM]])</f>
        <v/>
      </c>
      <c r="N52" s="1">
        <f>IF(Result_table[[#This Row],[Řezení]]="","",Result_table[[#This Row],[Řezení]])</f>
        <v>28</v>
      </c>
    </row>
    <row r="53" spans="1:14" x14ac:dyDescent="0.2">
      <c r="A53" s="1" t="str">
        <f>IF(Result_table[[#This Row],[Category]]="","",VLOOKUP(Result_table[[#This Row],[Category]],Číselníky!$A$2:$B$23,2,FALSE))</f>
        <v>KAD</v>
      </c>
      <c r="B53" s="1">
        <f>IF(Result_table[[#This Row],[Umístění]]="","",Result_table[[#This Row],[Umístění]])</f>
        <v>29</v>
      </c>
      <c r="C53" s="1">
        <f>IF(Result_table[[#This Row],[Start. Číslo]]="","",Result_table[[#This Row],[Start. Číslo]])</f>
        <v>21</v>
      </c>
      <c r="D53" s="1">
        <f>IF(Result_table[[#This Row],[UCI ID]]="","",Result_table[[#This Row],[UCI ID]])</f>
        <v>10145648110</v>
      </c>
      <c r="E53" s="1" t="str">
        <f>IF(Result_table[[#This Row],[Příjmení]]="","",Result_table[[#This Row],[Příjmení]])</f>
        <v>TERMAN</v>
      </c>
      <c r="F53" s="1" t="str">
        <f>IF(Result_table[[#This Row],[Jméno]]="","",Result_table[[#This Row],[Jméno]])</f>
        <v>Adam</v>
      </c>
      <c r="G53" s="1" t="str">
        <f>IF(Result_table[[#This Row],[Země]]="","",Result_table[[#This Row],[Země]])</f>
        <v>POL</v>
      </c>
      <c r="H53" s="1" t="str">
        <f>IF(Result_table[[#This Row],[Oddíl]]="","",Result_table[[#This Row],[Oddíl]])</f>
        <v>GKS Cartusia Bike Atelier</v>
      </c>
      <c r="I53" s="1" t="str">
        <f>IF(Result_table[[#This Row],[Pohlaví]]="","",Result_table[[#This Row],[Pohlaví]])</f>
        <v>M</v>
      </c>
      <c r="J53" s="1" t="str">
        <f>IF(Result_table[[#This Row],[Fáze]]="","",Result_table[[#This Row],[Fáze]])</f>
        <v/>
      </c>
      <c r="K53" s="1" t="str">
        <f>IF(Result_table[[#This Row],[Heat]]="","",Result_table[[#This Row],[Heat]])</f>
        <v/>
      </c>
      <c r="L53" s="1" t="str">
        <f>IF(Result_table[[#This Row],[Výsledek]]="","",Result_table[[#This Row],[Výsledek]])</f>
        <v/>
      </c>
      <c r="M53" s="1" t="str">
        <f>IF(Result_table[[#This Row],[IRM]]="","",Result_table[[#This Row],[IRM]])</f>
        <v/>
      </c>
      <c r="N53" s="1">
        <f>IF(Result_table[[#This Row],[Řezení]]="","",Result_table[[#This Row],[Řezení]])</f>
        <v>29</v>
      </c>
    </row>
    <row r="54" spans="1:14" x14ac:dyDescent="0.2">
      <c r="A54" s="1" t="str">
        <f>IF(Result_table[[#This Row],[Category]]="","",VLOOKUP(Result_table[[#This Row],[Category]],Číselníky!$A$2:$B$23,2,FALSE))</f>
        <v>KAD</v>
      </c>
      <c r="B54" s="1">
        <f>IF(Result_table[[#This Row],[Umístění]]="","",Result_table[[#This Row],[Umístění]])</f>
        <v>30</v>
      </c>
      <c r="C54" s="1">
        <f>IF(Result_table[[#This Row],[Start. Číslo]]="","",Result_table[[#This Row],[Start. Číslo]])</f>
        <v>9</v>
      </c>
      <c r="D54" s="1">
        <f>IF(Result_table[[#This Row],[UCI ID]]="","",Result_table[[#This Row],[UCI ID]])</f>
        <v>10114281542</v>
      </c>
      <c r="E54" s="1" t="str">
        <f>IF(Result_table[[#This Row],[Příjmení]]="","",Result_table[[#This Row],[Příjmení]])</f>
        <v>FIRÁK</v>
      </c>
      <c r="F54" s="1" t="str">
        <f>IF(Result_table[[#This Row],[Jméno]]="","",Result_table[[#This Row],[Jméno]])</f>
        <v>Matej</v>
      </c>
      <c r="G54" s="1" t="str">
        <f>IF(Result_table[[#This Row],[Země]]="","",Result_table[[#This Row],[Země]])</f>
        <v>SVK</v>
      </c>
      <c r="H54" s="1" t="str">
        <f>IF(Result_table[[#This Row],[Oddíl]]="","",Result_table[[#This Row],[Oddíl]])</f>
        <v>CyS Akadémia Petera Sagana</v>
      </c>
      <c r="I54" s="1" t="str">
        <f>IF(Result_table[[#This Row],[Pohlaví]]="","",Result_table[[#This Row],[Pohlaví]])</f>
        <v>M</v>
      </c>
      <c r="J54" s="1" t="str">
        <f>IF(Result_table[[#This Row],[Fáze]]="","",Result_table[[#This Row],[Fáze]])</f>
        <v/>
      </c>
      <c r="K54" s="1" t="str">
        <f>IF(Result_table[[#This Row],[Heat]]="","",Result_table[[#This Row],[Heat]])</f>
        <v/>
      </c>
      <c r="L54" s="1" t="str">
        <f>IF(Result_table[[#This Row],[Výsledek]]="","",Result_table[[#This Row],[Výsledek]])</f>
        <v/>
      </c>
      <c r="M54" s="1" t="str">
        <f>IF(Result_table[[#This Row],[IRM]]="","",Result_table[[#This Row],[IRM]])</f>
        <v/>
      </c>
      <c r="N54" s="1">
        <f>IF(Result_table[[#This Row],[Řezení]]="","",Result_table[[#This Row],[Řezení]])</f>
        <v>30</v>
      </c>
    </row>
    <row r="55" spans="1:14" x14ac:dyDescent="0.2">
      <c r="A55" s="1" t="str">
        <f>IF(Result_table[[#This Row],[Category]]="","",VLOOKUP(Result_table[[#This Row],[Category]],Číselníky!$A$2:$B$23,2,FALSE))</f>
        <v>KAD</v>
      </c>
      <c r="B55" s="1">
        <f>IF(Result_table[[#This Row],[Umístění]]="","",Result_table[[#This Row],[Umístění]])</f>
        <v>31</v>
      </c>
      <c r="C55" s="1">
        <f>IF(Result_table[[#This Row],[Start. Číslo]]="","",Result_table[[#This Row],[Start. Číslo]])</f>
        <v>40</v>
      </c>
      <c r="D55" s="1">
        <f>IF(Result_table[[#This Row],[UCI ID]]="","",Result_table[[#This Row],[UCI ID]])</f>
        <v>10116954803</v>
      </c>
      <c r="E55" s="1" t="str">
        <f>IF(Result_table[[#This Row],[Příjmení]]="","",Result_table[[#This Row],[Příjmení]])</f>
        <v>PELIKAN</v>
      </c>
      <c r="F55" s="1" t="str">
        <f>IF(Result_table[[#This Row],[Jméno]]="","",Result_table[[#This Row],[Jméno]])</f>
        <v>Bendegúz</v>
      </c>
      <c r="G55" s="1" t="str">
        <f>IF(Result_table[[#This Row],[Země]]="","",Result_table[[#This Row],[Země]])</f>
        <v>HUN</v>
      </c>
      <c r="H55" s="1" t="str">
        <f>IF(Result_table[[#This Row],[Oddíl]]="","",Result_table[[#This Row],[Oddíl]])</f>
        <v/>
      </c>
      <c r="I55" s="1" t="str">
        <f>IF(Result_table[[#This Row],[Pohlaví]]="","",Result_table[[#This Row],[Pohlaví]])</f>
        <v>M</v>
      </c>
      <c r="J55" s="1" t="str">
        <f>IF(Result_table[[#This Row],[Fáze]]="","",Result_table[[#This Row],[Fáze]])</f>
        <v/>
      </c>
      <c r="K55" s="1" t="str">
        <f>IF(Result_table[[#This Row],[Heat]]="","",Result_table[[#This Row],[Heat]])</f>
        <v/>
      </c>
      <c r="L55" s="1" t="str">
        <f>IF(Result_table[[#This Row],[Výsledek]]="","",Result_table[[#This Row],[Výsledek]])</f>
        <v/>
      </c>
      <c r="M55" s="1" t="str">
        <f>IF(Result_table[[#This Row],[IRM]]="","",Result_table[[#This Row],[IRM]])</f>
        <v/>
      </c>
      <c r="N55" s="1">
        <f>IF(Result_table[[#This Row],[Řezení]]="","",Result_table[[#This Row],[Řezení]])</f>
        <v>31</v>
      </c>
    </row>
    <row r="56" spans="1:14" x14ac:dyDescent="0.2">
      <c r="A56" s="1" t="str">
        <f>IF(Result_table[[#This Row],[Category]]="","",VLOOKUP(Result_table[[#This Row],[Category]],Číselníky!$A$2:$B$23,2,FALSE))</f>
        <v>KAD</v>
      </c>
      <c r="B56" s="1">
        <f>IF(Result_table[[#This Row],[Umístění]]="","",Result_table[[#This Row],[Umístění]])</f>
        <v>32</v>
      </c>
      <c r="C56" s="1">
        <f>IF(Result_table[[#This Row],[Start. Číslo]]="","",Result_table[[#This Row],[Start. Číslo]])</f>
        <v>22</v>
      </c>
      <c r="D56" s="1">
        <f>IF(Result_table[[#This Row],[UCI ID]]="","",Result_table[[#This Row],[UCI ID]])</f>
        <v>10112046401</v>
      </c>
      <c r="E56" s="1" t="str">
        <f>IF(Result_table[[#This Row],[Příjmení]]="","",Result_table[[#This Row],[Příjmení]])</f>
        <v>DVOŘÁK</v>
      </c>
      <c r="F56" s="1" t="str">
        <f>IF(Result_table[[#This Row],[Jméno]]="","",Result_table[[#This Row],[Jméno]])</f>
        <v>Šimon</v>
      </c>
      <c r="G56" s="1" t="str">
        <f>IF(Result_table[[#This Row],[Země]]="","",Result_table[[#This Row],[Země]])</f>
        <v>CZE</v>
      </c>
      <c r="H56" s="1" t="str">
        <f>IF(Result_table[[#This Row],[Oddíl]]="","",Result_table[[#This Row],[Oddíl]])</f>
        <v>CK Dakom Pharma Kyjov</v>
      </c>
      <c r="I56" s="1" t="str">
        <f>IF(Result_table[[#This Row],[Pohlaví]]="","",Result_table[[#This Row],[Pohlaví]])</f>
        <v>M</v>
      </c>
      <c r="J56" s="1" t="str">
        <f>IF(Result_table[[#This Row],[Fáze]]="","",Result_table[[#This Row],[Fáze]])</f>
        <v/>
      </c>
      <c r="K56" s="1" t="str">
        <f>IF(Result_table[[#This Row],[Heat]]="","",Result_table[[#This Row],[Heat]])</f>
        <v/>
      </c>
      <c r="L56" s="1" t="str">
        <f>IF(Result_table[[#This Row],[Výsledek]]="","",Result_table[[#This Row],[Výsledek]])</f>
        <v/>
      </c>
      <c r="M56" s="1" t="str">
        <f>IF(Result_table[[#This Row],[IRM]]="","",Result_table[[#This Row],[IRM]])</f>
        <v/>
      </c>
      <c r="N56" s="1">
        <f>IF(Result_table[[#This Row],[Řezení]]="","",Result_table[[#This Row],[Řezení]])</f>
        <v>32</v>
      </c>
    </row>
    <row r="57" spans="1:14" x14ac:dyDescent="0.2">
      <c r="A57" s="1" t="str">
        <f>IF(Result_table[[#This Row],[Category]]="","",VLOOKUP(Result_table[[#This Row],[Category]],Číselníky!$A$2:$B$23,2,FALSE))</f>
        <v>KAD</v>
      </c>
      <c r="B57" s="1">
        <f>IF(Result_table[[#This Row],[Umístění]]="","",Result_table[[#This Row],[Umístění]])</f>
        <v>33</v>
      </c>
      <c r="C57" s="1">
        <f>IF(Result_table[[#This Row],[Start. Číslo]]="","",Result_table[[#This Row],[Start. Číslo]])</f>
        <v>37</v>
      </c>
      <c r="D57" s="1">
        <f>IF(Result_table[[#This Row],[UCI ID]]="","",Result_table[[#This Row],[UCI ID]])</f>
        <v>10122277069</v>
      </c>
      <c r="E57" s="1" t="str">
        <f>IF(Result_table[[#This Row],[Příjmení]]="","",Result_table[[#This Row],[Příjmení]])</f>
        <v>VACULÍK</v>
      </c>
      <c r="F57" s="1" t="str">
        <f>IF(Result_table[[#This Row],[Jméno]]="","",Result_table[[#This Row],[Jméno]])</f>
        <v>Jakub</v>
      </c>
      <c r="G57" s="1" t="str">
        <f>IF(Result_table[[#This Row],[Země]]="","",Result_table[[#This Row],[Země]])</f>
        <v>CZE</v>
      </c>
      <c r="H57" s="1" t="str">
        <f>IF(Result_table[[#This Row],[Oddíl]]="","",Result_table[[#This Row],[Oddíl]])</f>
        <v>Kovo Praha</v>
      </c>
      <c r="I57" s="1" t="str">
        <f>IF(Result_table[[#This Row],[Pohlaví]]="","",Result_table[[#This Row],[Pohlaví]])</f>
        <v>M</v>
      </c>
      <c r="J57" s="1" t="str">
        <f>IF(Result_table[[#This Row],[Fáze]]="","",Result_table[[#This Row],[Fáze]])</f>
        <v/>
      </c>
      <c r="K57" s="1" t="str">
        <f>IF(Result_table[[#This Row],[Heat]]="","",Result_table[[#This Row],[Heat]])</f>
        <v/>
      </c>
      <c r="L57" s="1" t="str">
        <f>IF(Result_table[[#This Row],[Výsledek]]="","",Result_table[[#This Row],[Výsledek]])</f>
        <v/>
      </c>
      <c r="M57" s="1" t="str">
        <f>IF(Result_table[[#This Row],[IRM]]="","",Result_table[[#This Row],[IRM]])</f>
        <v/>
      </c>
      <c r="N57" s="1">
        <f>IF(Result_table[[#This Row],[Řezení]]="","",Result_table[[#This Row],[Řezení]])</f>
        <v>33</v>
      </c>
    </row>
    <row r="58" spans="1:14" x14ac:dyDescent="0.2">
      <c r="A58" s="1" t="str">
        <f>IF(Result_table[[#This Row],[Category]]="","",VLOOKUP(Result_table[[#This Row],[Category]],Číselníky!$A$2:$B$23,2,FALSE))</f>
        <v>KAD</v>
      </c>
      <c r="B58" s="1">
        <f>IF(Result_table[[#This Row],[Umístění]]="","",Result_table[[#This Row],[Umístění]])</f>
        <v>34</v>
      </c>
      <c r="C58" s="1">
        <f>IF(Result_table[[#This Row],[Start. Číslo]]="","",Result_table[[#This Row],[Start. Číslo]])</f>
        <v>31</v>
      </c>
      <c r="D58" s="1">
        <f>IF(Result_table[[#This Row],[UCI ID]]="","",Result_table[[#This Row],[UCI ID]])</f>
        <v>10106875792</v>
      </c>
      <c r="E58" s="1" t="str">
        <f>IF(Result_table[[#This Row],[Příjmení]]="","",Result_table[[#This Row],[Příjmení]])</f>
        <v>ORTHACKER</v>
      </c>
      <c r="F58" s="1" t="str">
        <f>IF(Result_table[[#This Row],[Jméno]]="","",Result_table[[#This Row],[Jméno]])</f>
        <v>Casimir</v>
      </c>
      <c r="G58" s="1" t="str">
        <f>IF(Result_table[[#This Row],[Země]]="","",Result_table[[#This Row],[Země]])</f>
        <v>AUT</v>
      </c>
      <c r="H58" s="1" t="str">
        <f>IF(Result_table[[#This Row],[Oddíl]]="","",Result_table[[#This Row],[Oddíl]])</f>
        <v>Team Cycling Austria</v>
      </c>
      <c r="I58" s="1" t="str">
        <f>IF(Result_table[[#This Row],[Pohlaví]]="","",Result_table[[#This Row],[Pohlaví]])</f>
        <v>M</v>
      </c>
      <c r="J58" s="1" t="str">
        <f>IF(Result_table[[#This Row],[Fáze]]="","",Result_table[[#This Row],[Fáze]])</f>
        <v/>
      </c>
      <c r="K58" s="1" t="str">
        <f>IF(Result_table[[#This Row],[Heat]]="","",Result_table[[#This Row],[Heat]])</f>
        <v/>
      </c>
      <c r="L58" s="1" t="str">
        <f>IF(Result_table[[#This Row],[Výsledek]]="","",Result_table[[#This Row],[Výsledek]])</f>
        <v/>
      </c>
      <c r="M58" s="1" t="str">
        <f>IF(Result_table[[#This Row],[IRM]]="","",Result_table[[#This Row],[IRM]])</f>
        <v/>
      </c>
      <c r="N58" s="1">
        <f>IF(Result_table[[#This Row],[Řezení]]="","",Result_table[[#This Row],[Řezení]])</f>
        <v>34</v>
      </c>
    </row>
    <row r="59" spans="1:14" x14ac:dyDescent="0.2">
      <c r="A59" s="1" t="str">
        <f>IF(Result_table[[#This Row],[Category]]="","",VLOOKUP(Result_table[[#This Row],[Category]],Číselníky!$A$2:$B$23,2,FALSE))</f>
        <v>KAD</v>
      </c>
      <c r="B59" s="1">
        <f>IF(Result_table[[#This Row],[Umístění]]="","",Result_table[[#This Row],[Umístění]])</f>
        <v>35</v>
      </c>
      <c r="C59" s="1">
        <f>IF(Result_table[[#This Row],[Start. Číslo]]="","",Result_table[[#This Row],[Start. Číslo]])</f>
        <v>12</v>
      </c>
      <c r="D59" s="1">
        <f>IF(Result_table[[#This Row],[UCI ID]]="","",Result_table[[#This Row],[UCI ID]])</f>
        <v>10136910228</v>
      </c>
      <c r="E59" s="1" t="str">
        <f>IF(Result_table[[#This Row],[Příjmení]]="","",Result_table[[#This Row],[Příjmení]])</f>
        <v>PODMANICZKI</v>
      </c>
      <c r="F59" s="1" t="str">
        <f>IF(Result_table[[#This Row],[Jméno]]="","",Result_table[[#This Row],[Jméno]])</f>
        <v>Benedek</v>
      </c>
      <c r="G59" s="1" t="str">
        <f>IF(Result_table[[#This Row],[Země]]="","",Result_table[[#This Row],[Země]])</f>
        <v>HUN</v>
      </c>
      <c r="H59" s="1" t="str">
        <f>IF(Result_table[[#This Row],[Oddíl]]="","",Result_table[[#This Row],[Oddíl]])</f>
        <v>FTC Cycling Team</v>
      </c>
      <c r="I59" s="1" t="str">
        <f>IF(Result_table[[#This Row],[Pohlaví]]="","",Result_table[[#This Row],[Pohlaví]])</f>
        <v>M</v>
      </c>
      <c r="J59" s="1" t="str">
        <f>IF(Result_table[[#This Row],[Fáze]]="","",Result_table[[#This Row],[Fáze]])</f>
        <v/>
      </c>
      <c r="K59" s="1" t="str">
        <f>IF(Result_table[[#This Row],[Heat]]="","",Result_table[[#This Row],[Heat]])</f>
        <v/>
      </c>
      <c r="L59" s="1" t="str">
        <f>IF(Result_table[[#This Row],[Výsledek]]="","",Result_table[[#This Row],[Výsledek]])</f>
        <v/>
      </c>
      <c r="M59" s="1" t="str">
        <f>IF(Result_table[[#This Row],[IRM]]="","",Result_table[[#This Row],[IRM]])</f>
        <v/>
      </c>
      <c r="N59" s="1">
        <f>IF(Result_table[[#This Row],[Řezení]]="","",Result_table[[#This Row],[Řezení]])</f>
        <v>35</v>
      </c>
    </row>
    <row r="60" spans="1:14" x14ac:dyDescent="0.2">
      <c r="A60" s="1" t="str">
        <f>IF(Result_table[[#This Row],[Category]]="","",VLOOKUP(Result_table[[#This Row],[Category]],Číselníky!$A$2:$B$23,2,FALSE))</f>
        <v>KAD</v>
      </c>
      <c r="B60" s="1" t="str">
        <f>IF(Result_table[[#This Row],[Umístění]]="","",Result_table[[#This Row],[Umístění]])</f>
        <v/>
      </c>
      <c r="C60" s="1">
        <f>IF(Result_table[[#This Row],[Start. Číslo]]="","",Result_table[[#This Row],[Start. Číslo]])</f>
        <v>4</v>
      </c>
      <c r="D60" s="1">
        <f>IF(Result_table[[#This Row],[UCI ID]]="","",Result_table[[#This Row],[UCI ID]])</f>
        <v>10120198138</v>
      </c>
      <c r="E60" s="1" t="str">
        <f>IF(Result_table[[#This Row],[Příjmení]]="","",Result_table[[#This Row],[Příjmení]])</f>
        <v>DRCMÁNEK</v>
      </c>
      <c r="F60" s="1" t="str">
        <f>IF(Result_table[[#This Row],[Jméno]]="","",Result_table[[#This Row],[Jméno]])</f>
        <v>Arnošt</v>
      </c>
      <c r="G60" s="1" t="str">
        <f>IF(Result_table[[#This Row],[Země]]="","",Result_table[[#This Row],[Země]])</f>
        <v>CZE</v>
      </c>
      <c r="H60" s="1" t="str">
        <f>IF(Result_table[[#This Row],[Oddíl]]="","",Result_table[[#This Row],[Oddíl]])</f>
        <v>Tufo Pardus Prostějov</v>
      </c>
      <c r="I60" s="1" t="str">
        <f>IF(Result_table[[#This Row],[Pohlaví]]="","",Result_table[[#This Row],[Pohlaví]])</f>
        <v>M</v>
      </c>
      <c r="J60" s="1" t="str">
        <f>IF(Result_table[[#This Row],[Fáze]]="","",Result_table[[#This Row],[Fáze]])</f>
        <v/>
      </c>
      <c r="K60" s="1" t="str">
        <f>IF(Result_table[[#This Row],[Heat]]="","",Result_table[[#This Row],[Heat]])</f>
        <v/>
      </c>
      <c r="L60" s="1" t="str">
        <f>IF(Result_table[[#This Row],[Výsledek]]="","",Result_table[[#This Row],[Výsledek]])</f>
        <v/>
      </c>
      <c r="M60" s="1" t="str">
        <f>IF(Result_table[[#This Row],[IRM]]="","",Result_table[[#This Row],[IRM]])</f>
        <v/>
      </c>
      <c r="N60" s="1">
        <f>IF(Result_table[[#This Row],[Řezení]]="","",Result_table[[#This Row],[Řezení]])</f>
        <v>36</v>
      </c>
    </row>
    <row r="61" spans="1:14" x14ac:dyDescent="0.2">
      <c r="A61" s="1" t="str">
        <f>IF(Result_table[[#This Row],[Category]]="","",VLOOKUP(Result_table[[#This Row],[Category]],Číselníky!$A$2:$B$23,2,FALSE))</f>
        <v>KAD</v>
      </c>
      <c r="B61" s="1" t="str">
        <f>IF(Result_table[[#This Row],[Umístění]]="","",Result_table[[#This Row],[Umístění]])</f>
        <v/>
      </c>
      <c r="C61" s="1">
        <f>IF(Result_table[[#This Row],[Start. Číslo]]="","",Result_table[[#This Row],[Start. Číslo]])</f>
        <v>25</v>
      </c>
      <c r="D61" s="1">
        <f>IF(Result_table[[#This Row],[UCI ID]]="","",Result_table[[#This Row],[UCI ID]])</f>
        <v>10128197406</v>
      </c>
      <c r="E61" s="1" t="str">
        <f>IF(Result_table[[#This Row],[Příjmení]]="","",Result_table[[#This Row],[Příjmení]])</f>
        <v>SKLÁŘ</v>
      </c>
      <c r="F61" s="1" t="str">
        <f>IF(Result_table[[#This Row],[Jméno]]="","",Result_table[[#This Row],[Jméno]])</f>
        <v>Jakub</v>
      </c>
      <c r="G61" s="1" t="str">
        <f>IF(Result_table[[#This Row],[Země]]="","",Result_table[[#This Row],[Země]])</f>
        <v>CZE</v>
      </c>
      <c r="H61" s="1" t="str">
        <f>IF(Result_table[[#This Row],[Oddíl]]="","",Result_table[[#This Row],[Oddíl]])</f>
        <v>TJ Favorit Brno</v>
      </c>
      <c r="I61" s="1" t="str">
        <f>IF(Result_table[[#This Row],[Pohlaví]]="","",Result_table[[#This Row],[Pohlaví]])</f>
        <v>M</v>
      </c>
      <c r="J61" s="1" t="str">
        <f>IF(Result_table[[#This Row],[Fáze]]="","",Result_table[[#This Row],[Fáze]])</f>
        <v/>
      </c>
      <c r="K61" s="1" t="str">
        <f>IF(Result_table[[#This Row],[Heat]]="","",Result_table[[#This Row],[Heat]])</f>
        <v/>
      </c>
      <c r="L61" s="1" t="str">
        <f>IF(Result_table[[#This Row],[Výsledek]]="","",Result_table[[#This Row],[Výsledek]])</f>
        <v/>
      </c>
      <c r="M61" s="1" t="str">
        <f>IF(Result_table[[#This Row],[IRM]]="","",Result_table[[#This Row],[IRM]])</f>
        <v>DNF</v>
      </c>
      <c r="N61" s="1">
        <f>IF(Result_table[[#This Row],[Řezení]]="","",Result_table[[#This Row],[Řezení]])</f>
        <v>37</v>
      </c>
    </row>
    <row r="62" spans="1:14" x14ac:dyDescent="0.2">
      <c r="A62" s="1" t="str">
        <f>IF(Result_table[[#This Row],[Category]]="","",VLOOKUP(Result_table[[#This Row],[Category]],Číselníky!$A$2:$B$23,2,FALSE))</f>
        <v>F*KAD</v>
      </c>
      <c r="B62" s="1">
        <f>IF(Result_table[[#This Row],[Umístění]]="","",Result_table[[#This Row],[Umístění]])</f>
        <v>1</v>
      </c>
      <c r="C62" s="1">
        <f>IF(Result_table[[#This Row],[Start. Číslo]]="","",Result_table[[#This Row],[Start. Číslo]])</f>
        <v>110</v>
      </c>
      <c r="D62" s="1">
        <f>IF(Result_table[[#This Row],[UCI ID]]="","",Result_table[[#This Row],[UCI ID]])</f>
        <v>10076625637</v>
      </c>
      <c r="E62" s="1" t="str">
        <f>IF(Result_table[[#This Row],[Příjmení]]="","",Result_table[[#This Row],[Příjmení]])</f>
        <v>HAJDUKOVÁ</v>
      </c>
      <c r="F62" s="1" t="str">
        <f>IF(Result_table[[#This Row],[Jméno]]="","",Result_table[[#This Row],[Jméno]])</f>
        <v>Karolína</v>
      </c>
      <c r="G62" s="1" t="str">
        <f>IF(Result_table[[#This Row],[Země]]="","",Result_table[[#This Row],[Země]])</f>
        <v>SVK</v>
      </c>
      <c r="H62" s="1" t="str">
        <f>IF(Result_table[[#This Row],[Oddíl]]="","",Result_table[[#This Row],[Oddíl]])</f>
        <v>CK Epic Dohňany</v>
      </c>
      <c r="I62" s="1" t="str">
        <f>IF(Result_table[[#This Row],[Pohlaví]]="","",Result_table[[#This Row],[Pohlaví]])</f>
        <v>W</v>
      </c>
      <c r="J62" s="1" t="str">
        <f>IF(Result_table[[#This Row],[Fáze]]="","",Result_table[[#This Row],[Fáze]])</f>
        <v/>
      </c>
      <c r="K62" s="1" t="str">
        <f>IF(Result_table[[#This Row],[Heat]]="","",Result_table[[#This Row],[Heat]])</f>
        <v/>
      </c>
      <c r="L62" s="1" t="str">
        <f>IF(Result_table[[#This Row],[Výsledek]]="","",Result_table[[#This Row],[Výsledek]])</f>
        <v/>
      </c>
      <c r="M62" s="1" t="str">
        <f>IF(Result_table[[#This Row],[IRM]]="","",Result_table[[#This Row],[IRM]])</f>
        <v/>
      </c>
      <c r="N62" s="1">
        <f>IF(Result_table[[#This Row],[Řezení]]="","",Result_table[[#This Row],[Řezení]])</f>
        <v>1</v>
      </c>
    </row>
    <row r="63" spans="1:14" x14ac:dyDescent="0.2">
      <c r="A63" s="1" t="str">
        <f>IF(Result_table[[#This Row],[Category]]="","",VLOOKUP(Result_table[[#This Row],[Category]],Číselníky!$A$2:$B$23,2,FALSE))</f>
        <v>F*KAD</v>
      </c>
      <c r="B63" s="1">
        <f>IF(Result_table[[#This Row],[Umístění]]="","",Result_table[[#This Row],[Umístění]])</f>
        <v>2</v>
      </c>
      <c r="C63" s="1">
        <f>IF(Result_table[[#This Row],[Start. Číslo]]="","",Result_table[[#This Row],[Start. Číslo]])</f>
        <v>104</v>
      </c>
      <c r="D63" s="1">
        <f>IF(Result_table[[#This Row],[UCI ID]]="","",Result_table[[#This Row],[UCI ID]])</f>
        <v>10114281845</v>
      </c>
      <c r="E63" s="1" t="str">
        <f>IF(Result_table[[#This Row],[Příjmení]]="","",Result_table[[#This Row],[Příjmení]])</f>
        <v>GALOVIČOVÁ</v>
      </c>
      <c r="F63" s="1" t="str">
        <f>IF(Result_table[[#This Row],[Jméno]]="","",Result_table[[#This Row],[Jméno]])</f>
        <v>Emma</v>
      </c>
      <c r="G63" s="1" t="str">
        <f>IF(Result_table[[#This Row],[Země]]="","",Result_table[[#This Row],[Země]])</f>
        <v>SVK</v>
      </c>
      <c r="H63" s="1" t="str">
        <f>IF(Result_table[[#This Row],[Oddíl]]="","",Result_table[[#This Row],[Oddíl]])</f>
        <v>CyS Akadémia Petera Sagana</v>
      </c>
      <c r="I63" s="1" t="str">
        <f>IF(Result_table[[#This Row],[Pohlaví]]="","",Result_table[[#This Row],[Pohlaví]])</f>
        <v>W</v>
      </c>
      <c r="J63" s="1" t="str">
        <f>IF(Result_table[[#This Row],[Fáze]]="","",Result_table[[#This Row],[Fáze]])</f>
        <v/>
      </c>
      <c r="K63" s="1" t="str">
        <f>IF(Result_table[[#This Row],[Heat]]="","",Result_table[[#This Row],[Heat]])</f>
        <v/>
      </c>
      <c r="L63" s="1" t="str">
        <f>IF(Result_table[[#This Row],[Výsledek]]="","",Result_table[[#This Row],[Výsledek]])</f>
        <v/>
      </c>
      <c r="M63" s="1" t="str">
        <f>IF(Result_table[[#This Row],[IRM]]="","",Result_table[[#This Row],[IRM]])</f>
        <v/>
      </c>
      <c r="N63" s="1">
        <f>IF(Result_table[[#This Row],[Řezení]]="","",Result_table[[#This Row],[Řezení]])</f>
        <v>2</v>
      </c>
    </row>
    <row r="64" spans="1:14" x14ac:dyDescent="0.2">
      <c r="A64" s="1" t="str">
        <f>IF(Result_table[[#This Row],[Category]]="","",VLOOKUP(Result_table[[#This Row],[Category]],Číselníky!$A$2:$B$23,2,FALSE))</f>
        <v>F*KAD</v>
      </c>
      <c r="B64" s="1">
        <f>IF(Result_table[[#This Row],[Umístění]]="","",Result_table[[#This Row],[Umístění]])</f>
        <v>3</v>
      </c>
      <c r="C64" s="1">
        <f>IF(Result_table[[#This Row],[Start. Číslo]]="","",Result_table[[#This Row],[Start. Číslo]])</f>
        <v>105</v>
      </c>
      <c r="D64" s="1">
        <f>IF(Result_table[[#This Row],[UCI ID]]="","",Result_table[[#This Row],[UCI ID]])</f>
        <v>10121078717</v>
      </c>
      <c r="E64" s="1" t="str">
        <f>IF(Result_table[[#This Row],[Příjmení]]="","",Result_table[[#This Row],[Příjmení]])</f>
        <v>GALOVIČOVÁ</v>
      </c>
      <c r="F64" s="1" t="str">
        <f>IF(Result_table[[#This Row],[Jméno]]="","",Result_table[[#This Row],[Jméno]])</f>
        <v>Alexandra</v>
      </c>
      <c r="G64" s="1" t="str">
        <f>IF(Result_table[[#This Row],[Země]]="","",Result_table[[#This Row],[Země]])</f>
        <v>SVK</v>
      </c>
      <c r="H64" s="1" t="str">
        <f>IF(Result_table[[#This Row],[Oddíl]]="","",Result_table[[#This Row],[Oddíl]])</f>
        <v>CyS Akadémia Petera Sagana</v>
      </c>
      <c r="I64" s="1" t="str">
        <f>IF(Result_table[[#This Row],[Pohlaví]]="","",Result_table[[#This Row],[Pohlaví]])</f>
        <v>W</v>
      </c>
      <c r="J64" s="1" t="str">
        <f>IF(Result_table[[#This Row],[Fáze]]="","",Result_table[[#This Row],[Fáze]])</f>
        <v/>
      </c>
      <c r="K64" s="1" t="str">
        <f>IF(Result_table[[#This Row],[Heat]]="","",Result_table[[#This Row],[Heat]])</f>
        <v/>
      </c>
      <c r="L64" s="1" t="str">
        <f>IF(Result_table[[#This Row],[Výsledek]]="","",Result_table[[#This Row],[Výsledek]])</f>
        <v/>
      </c>
      <c r="M64" s="1" t="str">
        <f>IF(Result_table[[#This Row],[IRM]]="","",Result_table[[#This Row],[IRM]])</f>
        <v/>
      </c>
      <c r="N64" s="1">
        <f>IF(Result_table[[#This Row],[Řezení]]="","",Result_table[[#This Row],[Řezení]])</f>
        <v>3</v>
      </c>
    </row>
    <row r="65" spans="1:14" x14ac:dyDescent="0.2">
      <c r="A65" s="1" t="str">
        <f>IF(Result_table[[#This Row],[Category]]="","",VLOOKUP(Result_table[[#This Row],[Category]],Číselníky!$A$2:$B$23,2,FALSE))</f>
        <v>F*KAD</v>
      </c>
      <c r="B65" s="1">
        <f>IF(Result_table[[#This Row],[Umístění]]="","",Result_table[[#This Row],[Umístění]])</f>
        <v>4</v>
      </c>
      <c r="C65" s="1">
        <f>IF(Result_table[[#This Row],[Start. Číslo]]="","",Result_table[[#This Row],[Start. Číslo]])</f>
        <v>106</v>
      </c>
      <c r="D65" s="1">
        <f>IF(Result_table[[#This Row],[UCI ID]]="","",Result_table[[#This Row],[UCI ID]])</f>
        <v>10077417805</v>
      </c>
      <c r="E65" s="1" t="str">
        <f>IF(Result_table[[#This Row],[Příjmení]]="","",Result_table[[#This Row],[Příjmení]])</f>
        <v>SOBOTOVÁ</v>
      </c>
      <c r="F65" s="1" t="str">
        <f>IF(Result_table[[#This Row],[Jméno]]="","",Result_table[[#This Row],[Jméno]])</f>
        <v>Michaela</v>
      </c>
      <c r="G65" s="1" t="str">
        <f>IF(Result_table[[#This Row],[Země]]="","",Result_table[[#This Row],[Země]])</f>
        <v>SVK</v>
      </c>
      <c r="H65" s="1" t="str">
        <f>IF(Result_table[[#This Row],[Oddíl]]="","",Result_table[[#This Row],[Oddíl]])</f>
        <v>CK Olympik Trnava</v>
      </c>
      <c r="I65" s="1" t="str">
        <f>IF(Result_table[[#This Row],[Pohlaví]]="","",Result_table[[#This Row],[Pohlaví]])</f>
        <v>W</v>
      </c>
      <c r="J65" s="1" t="str">
        <f>IF(Result_table[[#This Row],[Fáze]]="","",Result_table[[#This Row],[Fáze]])</f>
        <v/>
      </c>
      <c r="K65" s="1" t="str">
        <f>IF(Result_table[[#This Row],[Heat]]="","",Result_table[[#This Row],[Heat]])</f>
        <v/>
      </c>
      <c r="L65" s="1" t="str">
        <f>IF(Result_table[[#This Row],[Výsledek]]="","",Result_table[[#This Row],[Výsledek]])</f>
        <v/>
      </c>
      <c r="M65" s="1" t="str">
        <f>IF(Result_table[[#This Row],[IRM]]="","",Result_table[[#This Row],[IRM]])</f>
        <v/>
      </c>
      <c r="N65" s="1">
        <f>IF(Result_table[[#This Row],[Řezení]]="","",Result_table[[#This Row],[Řezení]])</f>
        <v>4</v>
      </c>
    </row>
    <row r="66" spans="1:14" x14ac:dyDescent="0.2">
      <c r="A66" s="1" t="str">
        <f>IF(Result_table[[#This Row],[Category]]="","",VLOOKUP(Result_table[[#This Row],[Category]],Číselníky!$A$2:$B$23,2,FALSE))</f>
        <v>F*KAD</v>
      </c>
      <c r="B66" s="1">
        <f>IF(Result_table[[#This Row],[Umístění]]="","",Result_table[[#This Row],[Umístění]])</f>
        <v>5</v>
      </c>
      <c r="C66" s="1">
        <f>IF(Result_table[[#This Row],[Start. Číslo]]="","",Result_table[[#This Row],[Start. Číslo]])</f>
        <v>114</v>
      </c>
      <c r="D66" s="1">
        <f>IF(Result_table[[#This Row],[UCI ID]]="","",Result_table[[#This Row],[UCI ID]])</f>
        <v>10130649482</v>
      </c>
      <c r="E66" s="1" t="str">
        <f>IF(Result_table[[#This Row],[Příjmení]]="","",Result_table[[#This Row],[Příjmení]])</f>
        <v>PECHOVÁ</v>
      </c>
      <c r="F66" s="1" t="str">
        <f>IF(Result_table[[#This Row],[Jméno]]="","",Result_table[[#This Row],[Jméno]])</f>
        <v>Apolena</v>
      </c>
      <c r="G66" s="1" t="str">
        <f>IF(Result_table[[#This Row],[Země]]="","",Result_table[[#This Row],[Země]])</f>
        <v>CZE</v>
      </c>
      <c r="H66" s="1" t="str">
        <f>IF(Result_table[[#This Row],[Oddíl]]="","",Result_table[[#This Row],[Oddíl]])</f>
        <v>Tufo Pardus Prostějov</v>
      </c>
      <c r="I66" s="1" t="str">
        <f>IF(Result_table[[#This Row],[Pohlaví]]="","",Result_table[[#This Row],[Pohlaví]])</f>
        <v>W</v>
      </c>
      <c r="J66" s="1" t="str">
        <f>IF(Result_table[[#This Row],[Fáze]]="","",Result_table[[#This Row],[Fáze]])</f>
        <v/>
      </c>
      <c r="K66" s="1" t="str">
        <f>IF(Result_table[[#This Row],[Heat]]="","",Result_table[[#This Row],[Heat]])</f>
        <v/>
      </c>
      <c r="L66" s="1" t="str">
        <f>IF(Result_table[[#This Row],[Výsledek]]="","",Result_table[[#This Row],[Výsledek]])</f>
        <v/>
      </c>
      <c r="M66" s="1" t="str">
        <f>IF(Result_table[[#This Row],[IRM]]="","",Result_table[[#This Row],[IRM]])</f>
        <v/>
      </c>
      <c r="N66" s="1">
        <f>IF(Result_table[[#This Row],[Řezení]]="","",Result_table[[#This Row],[Řezení]])</f>
        <v>5</v>
      </c>
    </row>
    <row r="67" spans="1:14" x14ac:dyDescent="0.2">
      <c r="A67" s="1" t="str">
        <f>IF(Result_table[[#This Row],[Category]]="","",VLOOKUP(Result_table[[#This Row],[Category]],Číselníky!$A$2:$B$23,2,FALSE))</f>
        <v>F*KAD</v>
      </c>
      <c r="B67" s="1">
        <f>IF(Result_table[[#This Row],[Umístění]]="","",Result_table[[#This Row],[Umístění]])</f>
        <v>6</v>
      </c>
      <c r="C67" s="1">
        <f>IF(Result_table[[#This Row],[Start. Číslo]]="","",Result_table[[#This Row],[Start. Číslo]])</f>
        <v>112</v>
      </c>
      <c r="D67" s="1">
        <f>IF(Result_table[[#This Row],[UCI ID]]="","",Result_table[[#This Row],[UCI ID]])</f>
        <v>1004746011</v>
      </c>
      <c r="E67" s="1" t="str">
        <f>IF(Result_table[[#This Row],[Příjmení]]="","",Result_table[[#This Row],[Příjmení]])</f>
        <v>KOVAŘÍKOVÁ</v>
      </c>
      <c r="F67" s="1" t="str">
        <f>IF(Result_table[[#This Row],[Jméno]]="","",Result_table[[#This Row],[Jméno]])</f>
        <v>Adéla</v>
      </c>
      <c r="G67" s="1" t="str">
        <f>IF(Result_table[[#This Row],[Země]]="","",Result_table[[#This Row],[Země]])</f>
        <v>CZE</v>
      </c>
      <c r="H67" s="1" t="str">
        <f>IF(Result_table[[#This Row],[Oddíl]]="","",Result_table[[#This Row],[Oddíl]])</f>
        <v>ASO Dukla Brno</v>
      </c>
      <c r="I67" s="1" t="str">
        <f>IF(Result_table[[#This Row],[Pohlaví]]="","",Result_table[[#This Row],[Pohlaví]])</f>
        <v>W</v>
      </c>
      <c r="J67" s="1" t="str">
        <f>IF(Result_table[[#This Row],[Fáze]]="","",Result_table[[#This Row],[Fáze]])</f>
        <v/>
      </c>
      <c r="K67" s="1" t="str">
        <f>IF(Result_table[[#This Row],[Heat]]="","",Result_table[[#This Row],[Heat]])</f>
        <v/>
      </c>
      <c r="L67" s="1" t="str">
        <f>IF(Result_table[[#This Row],[Výsledek]]="","",Result_table[[#This Row],[Výsledek]])</f>
        <v/>
      </c>
      <c r="M67" s="1" t="str">
        <f>IF(Result_table[[#This Row],[IRM]]="","",Result_table[[#This Row],[IRM]])</f>
        <v/>
      </c>
      <c r="N67" s="1">
        <f>IF(Result_table[[#This Row],[Řezení]]="","",Result_table[[#This Row],[Řezení]])</f>
        <v>6</v>
      </c>
    </row>
    <row r="68" spans="1:14" x14ac:dyDescent="0.2">
      <c r="A68" s="1" t="str">
        <f>IF(Result_table[[#This Row],[Category]]="","",VLOOKUP(Result_table[[#This Row],[Category]],Číselníky!$A$2:$B$23,2,FALSE))</f>
        <v>F*KAD</v>
      </c>
      <c r="B68" s="1">
        <f>IF(Result_table[[#This Row],[Umístění]]="","",Result_table[[#This Row],[Umístění]])</f>
        <v>7</v>
      </c>
      <c r="C68" s="1">
        <f>IF(Result_table[[#This Row],[Start. Číslo]]="","",Result_table[[#This Row],[Start. Číslo]])</f>
        <v>113</v>
      </c>
      <c r="D68" s="1">
        <f>IF(Result_table[[#This Row],[UCI ID]]="","",Result_table[[#This Row],[UCI ID]])</f>
        <v>10088344045</v>
      </c>
      <c r="E68" s="1" t="str">
        <f>IF(Result_table[[#This Row],[Příjmení]]="","",Result_table[[#This Row],[Příjmení]])</f>
        <v>KÁRPÁTI</v>
      </c>
      <c r="F68" s="1" t="str">
        <f>IF(Result_table[[#This Row],[Jméno]]="","",Result_table[[#This Row],[Jméno]])</f>
        <v>Mira</v>
      </c>
      <c r="G68" s="1" t="str">
        <f>IF(Result_table[[#This Row],[Země]]="","",Result_table[[#This Row],[Země]])</f>
        <v>HUN</v>
      </c>
      <c r="H68" s="1" t="str">
        <f>IF(Result_table[[#This Row],[Oddíl]]="","",Result_table[[#This Row],[Oddíl]])</f>
        <v>Kobánya Cycling Team</v>
      </c>
      <c r="I68" s="1" t="str">
        <f>IF(Result_table[[#This Row],[Pohlaví]]="","",Result_table[[#This Row],[Pohlaví]])</f>
        <v>W</v>
      </c>
      <c r="J68" s="1" t="str">
        <f>IF(Result_table[[#This Row],[Fáze]]="","",Result_table[[#This Row],[Fáze]])</f>
        <v/>
      </c>
      <c r="K68" s="1" t="str">
        <f>IF(Result_table[[#This Row],[Heat]]="","",Result_table[[#This Row],[Heat]])</f>
        <v/>
      </c>
      <c r="L68" s="1" t="str">
        <f>IF(Result_table[[#This Row],[Výsledek]]="","",Result_table[[#This Row],[Výsledek]])</f>
        <v/>
      </c>
      <c r="M68" s="1" t="str">
        <f>IF(Result_table[[#This Row],[IRM]]="","",Result_table[[#This Row],[IRM]])</f>
        <v/>
      </c>
      <c r="N68" s="1">
        <f>IF(Result_table[[#This Row],[Řezení]]="","",Result_table[[#This Row],[Řezení]])</f>
        <v>7</v>
      </c>
    </row>
    <row r="69" spans="1:14" x14ac:dyDescent="0.2">
      <c r="A69" s="1" t="str">
        <f>IF(Result_table[[#This Row],[Category]]="","",VLOOKUP(Result_table[[#This Row],[Category]],Číselníky!$A$2:$B$23,2,FALSE))</f>
        <v>F*KAD</v>
      </c>
      <c r="B69" s="1">
        <f>IF(Result_table[[#This Row],[Umístění]]="","",Result_table[[#This Row],[Umístění]])</f>
        <v>8</v>
      </c>
      <c r="C69" s="1">
        <f>IF(Result_table[[#This Row],[Start. Číslo]]="","",Result_table[[#This Row],[Start. Číslo]])</f>
        <v>115</v>
      </c>
      <c r="D69" s="1">
        <f>IF(Result_table[[#This Row],[UCI ID]]="","",Result_table[[#This Row],[UCI ID]])</f>
        <v>10091868882</v>
      </c>
      <c r="E69" s="1" t="str">
        <f>IF(Result_table[[#This Row],[Příjmení]]="","",Result_table[[#This Row],[Příjmení]])</f>
        <v>TURČEKOVÁ</v>
      </c>
      <c r="F69" s="1" t="str">
        <f>IF(Result_table[[#This Row],[Jméno]]="","",Result_table[[#This Row],[Jméno]])</f>
        <v>Alexandra</v>
      </c>
      <c r="G69" s="1" t="str">
        <f>IF(Result_table[[#This Row],[Země]]="","",Result_table[[#This Row],[Země]])</f>
        <v>SVK</v>
      </c>
      <c r="H69" s="1" t="str">
        <f>IF(Result_table[[#This Row],[Oddíl]]="","",Result_table[[#This Row],[Oddíl]])</f>
        <v>CyS Akadémia Petera Sagana</v>
      </c>
      <c r="I69" s="1" t="str">
        <f>IF(Result_table[[#This Row],[Pohlaví]]="","",Result_table[[#This Row],[Pohlaví]])</f>
        <v>W</v>
      </c>
      <c r="J69" s="1" t="str">
        <f>IF(Result_table[[#This Row],[Fáze]]="","",Result_table[[#This Row],[Fáze]])</f>
        <v/>
      </c>
      <c r="K69" s="1" t="str">
        <f>IF(Result_table[[#This Row],[Heat]]="","",Result_table[[#This Row],[Heat]])</f>
        <v/>
      </c>
      <c r="L69" s="1" t="str">
        <f>IF(Result_table[[#This Row],[Výsledek]]="","",Result_table[[#This Row],[Výsledek]])</f>
        <v/>
      </c>
      <c r="M69" s="1" t="str">
        <f>IF(Result_table[[#This Row],[IRM]]="","",Result_table[[#This Row],[IRM]])</f>
        <v/>
      </c>
      <c r="N69" s="1">
        <f>IF(Result_table[[#This Row],[Řezení]]="","",Result_table[[#This Row],[Řezení]])</f>
        <v>8</v>
      </c>
    </row>
    <row r="70" spans="1:14" x14ac:dyDescent="0.2">
      <c r="A70" s="1" t="str">
        <f>IF(Result_table[[#This Row],[Category]]="","",VLOOKUP(Result_table[[#This Row],[Category]],Číselníky!$A$2:$B$23,2,FALSE))</f>
        <v>F*KAD</v>
      </c>
      <c r="B70" s="1">
        <f>IF(Result_table[[#This Row],[Umístění]]="","",Result_table[[#This Row],[Umístění]])</f>
        <v>9</v>
      </c>
      <c r="C70" s="1">
        <f>IF(Result_table[[#This Row],[Start. Číslo]]="","",Result_table[[#This Row],[Start. Číslo]])</f>
        <v>108</v>
      </c>
      <c r="D70" s="1">
        <f>IF(Result_table[[#This Row],[UCI ID]]="","",Result_table[[#This Row],[UCI ID]])</f>
        <v>10106943793</v>
      </c>
      <c r="E70" s="1" t="str">
        <f>IF(Result_table[[#This Row],[Příjmení]]="","",Result_table[[#This Row],[Příjmení]])</f>
        <v>KLEINSASSER</v>
      </c>
      <c r="F70" s="1" t="str">
        <f>IF(Result_table[[#This Row],[Jméno]]="","",Result_table[[#This Row],[Jméno]])</f>
        <v>Magdalena</v>
      </c>
      <c r="G70" s="1" t="str">
        <f>IF(Result_table[[#This Row],[Země]]="","",Result_table[[#This Row],[Země]])</f>
        <v>AUT</v>
      </c>
      <c r="H70" s="1" t="str">
        <f>IF(Result_table[[#This Row],[Oddíl]]="","",Result_table[[#This Row],[Oddíl]])</f>
        <v>Cycling Austria</v>
      </c>
      <c r="I70" s="1" t="str">
        <f>IF(Result_table[[#This Row],[Pohlaví]]="","",Result_table[[#This Row],[Pohlaví]])</f>
        <v>W</v>
      </c>
      <c r="J70" s="1" t="str">
        <f>IF(Result_table[[#This Row],[Fáze]]="","",Result_table[[#This Row],[Fáze]])</f>
        <v/>
      </c>
      <c r="K70" s="1" t="str">
        <f>IF(Result_table[[#This Row],[Heat]]="","",Result_table[[#This Row],[Heat]])</f>
        <v/>
      </c>
      <c r="L70" s="1" t="str">
        <f>IF(Result_table[[#This Row],[Výsledek]]="","",Result_table[[#This Row],[Výsledek]])</f>
        <v/>
      </c>
      <c r="M70" s="1" t="str">
        <f>IF(Result_table[[#This Row],[IRM]]="","",Result_table[[#This Row],[IRM]])</f>
        <v/>
      </c>
      <c r="N70" s="1">
        <f>IF(Result_table[[#This Row],[Řezení]]="","",Result_table[[#This Row],[Řezení]])</f>
        <v>9</v>
      </c>
    </row>
    <row r="71" spans="1:14" x14ac:dyDescent="0.2">
      <c r="A71" s="1" t="str">
        <f>IF(Result_table[[#This Row],[Category]]="","",VLOOKUP(Result_table[[#This Row],[Category]],Číselníky!$A$2:$B$23,2,FALSE))</f>
        <v>F*KAD</v>
      </c>
      <c r="B71" s="1">
        <f>IF(Result_table[[#This Row],[Umístění]]="","",Result_table[[#This Row],[Umístění]])</f>
        <v>10</v>
      </c>
      <c r="C71" s="1">
        <f>IF(Result_table[[#This Row],[Start. Číslo]]="","",Result_table[[#This Row],[Start. Číslo]])</f>
        <v>109</v>
      </c>
      <c r="D71" s="1">
        <f>IF(Result_table[[#This Row],[UCI ID]]="","",Result_table[[#This Row],[UCI ID]])</f>
        <v>10106944096</v>
      </c>
      <c r="E71" s="1" t="str">
        <f>IF(Result_table[[#This Row],[Příjmení]]="","",Result_table[[#This Row],[Příjmení]])</f>
        <v>EIBEL</v>
      </c>
      <c r="F71" s="1" t="str">
        <f>IF(Result_table[[#This Row],[Jméno]]="","",Result_table[[#This Row],[Jméno]])</f>
        <v>Klara</v>
      </c>
      <c r="G71" s="1" t="str">
        <f>IF(Result_table[[#This Row],[Země]]="","",Result_table[[#This Row],[Země]])</f>
        <v>AUT</v>
      </c>
      <c r="H71" s="1" t="str">
        <f>IF(Result_table[[#This Row],[Oddíl]]="","",Result_table[[#This Row],[Oddíl]])</f>
        <v>Cycling Austria</v>
      </c>
      <c r="I71" s="1" t="str">
        <f>IF(Result_table[[#This Row],[Pohlaví]]="","",Result_table[[#This Row],[Pohlaví]])</f>
        <v>W</v>
      </c>
      <c r="J71" s="1" t="str">
        <f>IF(Result_table[[#This Row],[Fáze]]="","",Result_table[[#This Row],[Fáze]])</f>
        <v/>
      </c>
      <c r="K71" s="1" t="str">
        <f>IF(Result_table[[#This Row],[Heat]]="","",Result_table[[#This Row],[Heat]])</f>
        <v/>
      </c>
      <c r="L71" s="1" t="str">
        <f>IF(Result_table[[#This Row],[Výsledek]]="","",Result_table[[#This Row],[Výsledek]])</f>
        <v/>
      </c>
      <c r="M71" s="1" t="str">
        <f>IF(Result_table[[#This Row],[IRM]]="","",Result_table[[#This Row],[IRM]])</f>
        <v/>
      </c>
      <c r="N71" s="1">
        <f>IF(Result_table[[#This Row],[Řezení]]="","",Result_table[[#This Row],[Řezení]])</f>
        <v>10</v>
      </c>
    </row>
    <row r="72" spans="1:14" x14ac:dyDescent="0.2">
      <c r="A72" s="1" t="str">
        <f>IF(Result_table[[#This Row],[Category]]="","",VLOOKUP(Result_table[[#This Row],[Category]],Číselníky!$A$2:$B$23,2,FALSE))</f>
        <v>F*KAD</v>
      </c>
      <c r="B72" s="1" t="str">
        <f>IF(Result_table[[#This Row],[Umístění]]="","",Result_table[[#This Row],[Umístění]])</f>
        <v/>
      </c>
      <c r="C72" s="1">
        <f>IF(Result_table[[#This Row],[Start. Číslo]]="","",Result_table[[#This Row],[Start. Číslo]])</f>
        <v>107</v>
      </c>
      <c r="D72" s="1">
        <f>IF(Result_table[[#This Row],[UCI ID]]="","",Result_table[[#This Row],[UCI ID]])</f>
        <v>10116059470</v>
      </c>
      <c r="E72" s="1" t="str">
        <f>IF(Result_table[[#This Row],[Příjmení]]="","",Result_table[[#This Row],[Příjmení]])</f>
        <v>MEČÍROVÁ</v>
      </c>
      <c r="F72" s="1" t="str">
        <f>IF(Result_table[[#This Row],[Jméno]]="","",Result_table[[#This Row],[Jméno]])</f>
        <v>Katarína</v>
      </c>
      <c r="G72" s="1" t="str">
        <f>IF(Result_table[[#This Row],[Země]]="","",Result_table[[#This Row],[Země]])</f>
        <v>SVK</v>
      </c>
      <c r="H72" s="1" t="str">
        <f>IF(Result_table[[#This Row],[Oddíl]]="","",Result_table[[#This Row],[Oddíl]])</f>
        <v>CK Olympik Trnava</v>
      </c>
      <c r="I72" s="1" t="str">
        <f>IF(Result_table[[#This Row],[Pohlaví]]="","",Result_table[[#This Row],[Pohlaví]])</f>
        <v>W</v>
      </c>
      <c r="J72" s="1" t="str">
        <f>IF(Result_table[[#This Row],[Fáze]]="","",Result_table[[#This Row],[Fáze]])</f>
        <v/>
      </c>
      <c r="K72" s="1" t="str">
        <f>IF(Result_table[[#This Row],[Heat]]="","",Result_table[[#This Row],[Heat]])</f>
        <v/>
      </c>
      <c r="L72" s="1" t="str">
        <f>IF(Result_table[[#This Row],[Výsledek]]="","",Result_table[[#This Row],[Výsledek]])</f>
        <v/>
      </c>
      <c r="M72" s="1" t="str">
        <f>IF(Result_table[[#This Row],[IRM]]="","",Result_table[[#This Row],[IRM]])</f>
        <v>DNF</v>
      </c>
      <c r="N72" s="1">
        <f>IF(Result_table[[#This Row],[Řezení]]="","",Result_table[[#This Row],[Řezení]])</f>
        <v>11</v>
      </c>
    </row>
    <row r="73" spans="1:14" x14ac:dyDescent="0.2">
      <c r="A73" s="1" t="str">
        <f>IF(Result_table[[#This Row],[Category]]="","",VLOOKUP(Result_table[[#This Row],[Category]],Číselníky!$A$2:$B$23,2,FALSE))</f>
        <v>F*KAD</v>
      </c>
      <c r="B73" s="1" t="str">
        <f>IF(Result_table[[#This Row],[Umístění]]="","",Result_table[[#This Row],[Umístění]])</f>
        <v/>
      </c>
      <c r="C73" s="1">
        <f>IF(Result_table[[#This Row],[Start. Číslo]]="","",Result_table[[#This Row],[Start. Číslo]])</f>
        <v>100</v>
      </c>
      <c r="D73" s="1">
        <f>IF(Result_table[[#This Row],[UCI ID]]="","",Result_table[[#This Row],[UCI ID]])</f>
        <v>10141086682</v>
      </c>
      <c r="E73" s="1" t="str">
        <f>IF(Result_table[[#This Row],[Příjmení]]="","",Result_table[[#This Row],[Příjmení]])</f>
        <v>KOTYK</v>
      </c>
      <c r="F73" s="1" t="str">
        <f>IF(Result_table[[#This Row],[Jméno]]="","",Result_table[[#This Row],[Jméno]])</f>
        <v>Marharyta</v>
      </c>
      <c r="G73" s="1" t="str">
        <f>IF(Result_table[[#This Row],[Země]]="","",Result_table[[#This Row],[Země]])</f>
        <v>CZE</v>
      </c>
      <c r="H73" s="1" t="str">
        <f>IF(Result_table[[#This Row],[Oddíl]]="","",Result_table[[#This Row],[Oddíl]])</f>
        <v>Sportcomplex Břeclav</v>
      </c>
      <c r="I73" s="1" t="str">
        <f>IF(Result_table[[#This Row],[Pohlaví]]="","",Result_table[[#This Row],[Pohlaví]])</f>
        <v>W</v>
      </c>
      <c r="J73" s="1" t="str">
        <f>IF(Result_table[[#This Row],[Fáze]]="","",Result_table[[#This Row],[Fáze]])</f>
        <v/>
      </c>
      <c r="K73" s="1" t="str">
        <f>IF(Result_table[[#This Row],[Heat]]="","",Result_table[[#This Row],[Heat]])</f>
        <v/>
      </c>
      <c r="L73" s="1" t="str">
        <f>IF(Result_table[[#This Row],[Výsledek]]="","",Result_table[[#This Row],[Výsledek]])</f>
        <v/>
      </c>
      <c r="M73" s="1" t="str">
        <f>IF(Result_table[[#This Row],[IRM]]="","",Result_table[[#This Row],[IRM]])</f>
        <v>DNF</v>
      </c>
      <c r="N73" s="1">
        <f>IF(Result_table[[#This Row],[Řezení]]="","",Result_table[[#This Row],[Řezení]])</f>
        <v>12</v>
      </c>
    </row>
    <row r="74" spans="1:14" x14ac:dyDescent="0.2">
      <c r="A74" s="1" t="str">
        <f>IF(Result_table[[#This Row],[Category]]="","",VLOOKUP(Result_table[[#This Row],[Category]],Číselníky!$A$2:$B$23,2,FALSE))</f>
        <v>F*KAD</v>
      </c>
      <c r="B74" s="1" t="str">
        <f>IF(Result_table[[#This Row],[Umístění]]="","",Result_table[[#This Row],[Umístění]])</f>
        <v/>
      </c>
      <c r="C74" s="1">
        <f>IF(Result_table[[#This Row],[Start. Číslo]]="","",Result_table[[#This Row],[Start. Číslo]])</f>
        <v>111</v>
      </c>
      <c r="D74" s="1">
        <f>IF(Result_table[[#This Row],[UCI ID]]="","",Result_table[[#This Row],[UCI ID]])</f>
        <v>10080773500</v>
      </c>
      <c r="E74" s="1" t="str">
        <f>IF(Result_table[[#This Row],[Příjmení]]="","",Result_table[[#This Row],[Příjmení]])</f>
        <v>JEZNÁ</v>
      </c>
      <c r="F74" s="1" t="str">
        <f>IF(Result_table[[#This Row],[Jméno]]="","",Result_table[[#This Row],[Jméno]])</f>
        <v>Sarah</v>
      </c>
      <c r="G74" s="1" t="str">
        <f>IF(Result_table[[#This Row],[Země]]="","",Result_table[[#This Row],[Země]])</f>
        <v>SVK</v>
      </c>
      <c r="H74" s="1" t="str">
        <f>IF(Result_table[[#This Row],[Oddíl]]="","",Result_table[[#This Row],[Oddíl]])</f>
        <v>CK Epic Dohňany</v>
      </c>
      <c r="I74" s="1" t="str">
        <f>IF(Result_table[[#This Row],[Pohlaví]]="","",Result_table[[#This Row],[Pohlaví]])</f>
        <v>W</v>
      </c>
      <c r="J74" s="1" t="str">
        <f>IF(Result_table[[#This Row],[Fáze]]="","",Result_table[[#This Row],[Fáze]])</f>
        <v/>
      </c>
      <c r="K74" s="1" t="str">
        <f>IF(Result_table[[#This Row],[Heat]]="","",Result_table[[#This Row],[Heat]])</f>
        <v/>
      </c>
      <c r="L74" s="1" t="str">
        <f>IF(Result_table[[#This Row],[Výsledek]]="","",Result_table[[#This Row],[Výsledek]])</f>
        <v/>
      </c>
      <c r="M74" s="1" t="str">
        <f>IF(Result_table[[#This Row],[IRM]]="","",Result_table[[#This Row],[IRM]])</f>
        <v>DNF</v>
      </c>
      <c r="N74" s="1">
        <f>IF(Result_table[[#This Row],[Řezení]]="","",Result_table[[#This Row],[Řezení]])</f>
        <v>13</v>
      </c>
    </row>
    <row r="75" spans="1:14" x14ac:dyDescent="0.2">
      <c r="A75" s="1" t="str">
        <f>IF(Result_table[[#This Row],[Category]]="","",VLOOKUP(Result_table[[#This Row],[Category]],Číselníky!$A$2:$B$23,2,FALSE))</f>
        <v>JUN</v>
      </c>
      <c r="B75" s="1">
        <f>IF(Result_table[[#This Row],[Umístění]]="","",Result_table[[#This Row],[Umístění]])</f>
        <v>1</v>
      </c>
      <c r="C75" s="1">
        <f>IF(Result_table[[#This Row],[Start. Číslo]]="","",Result_table[[#This Row],[Start. Číslo]])</f>
        <v>103</v>
      </c>
      <c r="D75" s="1">
        <f>IF(Result_table[[#This Row],[UCI ID]]="","",Result_table[[#This Row],[UCI ID]])</f>
        <v>10052982087</v>
      </c>
      <c r="E75" s="1" t="str">
        <f>IF(Result_table[[#This Row],[Příjmení]]="","",Result_table[[#This Row],[Příjmení]])</f>
        <v>PREVEJŠEK</v>
      </c>
      <c r="F75" s="1" t="str">
        <f>IF(Result_table[[#This Row],[Jméno]]="","",Result_table[[#This Row],[Jméno]])</f>
        <v>Mai</v>
      </c>
      <c r="G75" s="1" t="str">
        <f>IF(Result_table[[#This Row],[Země]]="","",Result_table[[#This Row],[Země]])</f>
        <v>SLO</v>
      </c>
      <c r="H75" s="1" t="str">
        <f>IF(Result_table[[#This Row],[Oddíl]]="","",Result_table[[#This Row],[Oddíl]])</f>
        <v>Slovenija</v>
      </c>
      <c r="I75" s="1" t="str">
        <f>IF(Result_table[[#This Row],[Pohlaví]]="","",Result_table[[#This Row],[Pohlaví]])</f>
        <v>M</v>
      </c>
      <c r="J75" s="1" t="str">
        <f>IF(Result_table[[#This Row],[Fáze]]="","",Result_table[[#This Row],[Fáze]])</f>
        <v/>
      </c>
      <c r="K75" s="1" t="str">
        <f>IF(Result_table[[#This Row],[Heat]]="","",Result_table[[#This Row],[Heat]])</f>
        <v/>
      </c>
      <c r="L75" s="1" t="str">
        <f>IF(Result_table[[#This Row],[Výsledek]]="","",Result_table[[#This Row],[Výsledek]])</f>
        <v/>
      </c>
      <c r="M75" s="1" t="str">
        <f>IF(Result_table[[#This Row],[IRM]]="","",Result_table[[#This Row],[IRM]])</f>
        <v/>
      </c>
      <c r="N75" s="1">
        <f>IF(Result_table[[#This Row],[Řezení]]="","",Result_table[[#This Row],[Řezení]])</f>
        <v>1</v>
      </c>
    </row>
    <row r="76" spans="1:14" x14ac:dyDescent="0.2">
      <c r="A76" s="1" t="str">
        <f>IF(Result_table[[#This Row],[Category]]="","",VLOOKUP(Result_table[[#This Row],[Category]],Číselníky!$A$2:$B$23,2,FALSE))</f>
        <v>JUN</v>
      </c>
      <c r="B76" s="1">
        <f>IF(Result_table[[#This Row],[Umístění]]="","",Result_table[[#This Row],[Umístění]])</f>
        <v>2</v>
      </c>
      <c r="C76" s="1">
        <f>IF(Result_table[[#This Row],[Start. Číslo]]="","",Result_table[[#This Row],[Start. Číslo]])</f>
        <v>102</v>
      </c>
      <c r="D76" s="1">
        <f>IF(Result_table[[#This Row],[UCI ID]]="","",Result_table[[#This Row],[UCI ID]])</f>
        <v>10076947454</v>
      </c>
      <c r="E76" s="1" t="str">
        <f>IF(Result_table[[#This Row],[Příjmení]]="","",Result_table[[#This Row],[Příjmení]])</f>
        <v>MERVAR</v>
      </c>
      <c r="F76" s="1" t="str">
        <f>IF(Result_table[[#This Row],[Jméno]]="","",Result_table[[#This Row],[Jméno]])</f>
        <v>Tim</v>
      </c>
      <c r="G76" s="1" t="str">
        <f>IF(Result_table[[#This Row],[Země]]="","",Result_table[[#This Row],[Země]])</f>
        <v>SLO</v>
      </c>
      <c r="H76" s="1" t="str">
        <f>IF(Result_table[[#This Row],[Oddíl]]="","",Result_table[[#This Row],[Oddíl]])</f>
        <v>Slovenija</v>
      </c>
      <c r="I76" s="1" t="str">
        <f>IF(Result_table[[#This Row],[Pohlaví]]="","",Result_table[[#This Row],[Pohlaví]])</f>
        <v>M</v>
      </c>
      <c r="J76" s="1" t="str">
        <f>IF(Result_table[[#This Row],[Fáze]]="","",Result_table[[#This Row],[Fáze]])</f>
        <v/>
      </c>
      <c r="K76" s="1" t="str">
        <f>IF(Result_table[[#This Row],[Heat]]="","",Result_table[[#This Row],[Heat]])</f>
        <v/>
      </c>
      <c r="L76" s="1" t="str">
        <f>IF(Result_table[[#This Row],[Výsledek]]="","",Result_table[[#This Row],[Výsledek]])</f>
        <v/>
      </c>
      <c r="M76" s="1" t="str">
        <f>IF(Result_table[[#This Row],[IRM]]="","",Result_table[[#This Row],[IRM]])</f>
        <v/>
      </c>
      <c r="N76" s="1">
        <f>IF(Result_table[[#This Row],[Řezení]]="","",Result_table[[#This Row],[Řezení]])</f>
        <v>2</v>
      </c>
    </row>
    <row r="77" spans="1:14" x14ac:dyDescent="0.2">
      <c r="A77" s="1" t="str">
        <f>IF(Result_table[[#This Row],[Category]]="","",VLOOKUP(Result_table[[#This Row],[Category]],Číselníky!$A$2:$B$23,2,FALSE))</f>
        <v>JUN</v>
      </c>
      <c r="B77" s="1">
        <f>IF(Result_table[[#This Row],[Umístění]]="","",Result_table[[#This Row],[Umístění]])</f>
        <v>3</v>
      </c>
      <c r="C77" s="1">
        <f>IF(Result_table[[#This Row],[Start. Číslo]]="","",Result_table[[#This Row],[Start. Číslo]])</f>
        <v>101</v>
      </c>
      <c r="D77" s="1">
        <f>IF(Result_table[[#This Row],[UCI ID]]="","",Result_table[[#This Row],[UCI ID]])</f>
        <v>10096796684</v>
      </c>
      <c r="E77" s="1" t="str">
        <f>IF(Result_table[[#This Row],[Příjmení]]="","",Result_table[[#This Row],[Příjmení]])</f>
        <v>NOGRASEK</v>
      </c>
      <c r="F77" s="1" t="str">
        <f>IF(Result_table[[#This Row],[Jméno]]="","",Result_table[[#This Row],[Jméno]])</f>
        <v>Bor</v>
      </c>
      <c r="G77" s="1" t="str">
        <f>IF(Result_table[[#This Row],[Země]]="","",Result_table[[#This Row],[Země]])</f>
        <v>SLO</v>
      </c>
      <c r="H77" s="1" t="str">
        <f>IF(Result_table[[#This Row],[Oddíl]]="","",Result_table[[#This Row],[Oddíl]])</f>
        <v>Slovenija</v>
      </c>
      <c r="I77" s="1" t="str">
        <f>IF(Result_table[[#This Row],[Pohlaví]]="","",Result_table[[#This Row],[Pohlaví]])</f>
        <v>M</v>
      </c>
      <c r="J77" s="1" t="str">
        <f>IF(Result_table[[#This Row],[Fáze]]="","",Result_table[[#This Row],[Fáze]])</f>
        <v/>
      </c>
      <c r="K77" s="1" t="str">
        <f>IF(Result_table[[#This Row],[Heat]]="","",Result_table[[#This Row],[Heat]])</f>
        <v/>
      </c>
      <c r="L77" s="1" t="str">
        <f>IF(Result_table[[#This Row],[Výsledek]]="","",Result_table[[#This Row],[Výsledek]])</f>
        <v/>
      </c>
      <c r="M77" s="1" t="str">
        <f>IF(Result_table[[#This Row],[IRM]]="","",Result_table[[#This Row],[IRM]])</f>
        <v/>
      </c>
      <c r="N77" s="1">
        <f>IF(Result_table[[#This Row],[Řezení]]="","",Result_table[[#This Row],[Řezení]])</f>
        <v>3</v>
      </c>
    </row>
    <row r="78" spans="1:14" x14ac:dyDescent="0.2">
      <c r="A78" s="1" t="str">
        <f>IF(Result_table[[#This Row],[Category]]="","",VLOOKUP(Result_table[[#This Row],[Category]],Číselníky!$A$2:$B$23,2,FALSE))</f>
        <v>JUN</v>
      </c>
      <c r="B78" s="1">
        <f>IF(Result_table[[#This Row],[Umístění]]="","",Result_table[[#This Row],[Umístění]])</f>
        <v>4</v>
      </c>
      <c r="C78" s="1">
        <f>IF(Result_table[[#This Row],[Start. Číslo]]="","",Result_table[[#This Row],[Start. Číslo]])</f>
        <v>127</v>
      </c>
      <c r="D78" s="1">
        <f>IF(Result_table[[#This Row],[UCI ID]]="","",Result_table[[#This Row],[UCI ID]])</f>
        <v>10079642236</v>
      </c>
      <c r="E78" s="1" t="str">
        <f>IF(Result_table[[#This Row],[Příjmení]]="","",Result_table[[#This Row],[Příjmení]])</f>
        <v>RICHTER</v>
      </c>
      <c r="F78" s="1" t="str">
        <f>IF(Result_table[[#This Row],[Jméno]]="","",Result_table[[#This Row],[Jméno]])</f>
        <v>Filip</v>
      </c>
      <c r="G78" s="1" t="str">
        <f>IF(Result_table[[#This Row],[Země]]="","",Result_table[[#This Row],[Země]])</f>
        <v>CZE</v>
      </c>
      <c r="H78" s="1" t="str">
        <f>IF(Result_table[[#This Row],[Oddíl]]="","",Result_table[[#This Row],[Oddíl]])</f>
        <v>Team Dukla Praha</v>
      </c>
      <c r="I78" s="1" t="str">
        <f>IF(Result_table[[#This Row],[Pohlaví]]="","",Result_table[[#This Row],[Pohlaví]])</f>
        <v>M</v>
      </c>
      <c r="J78" s="1" t="str">
        <f>IF(Result_table[[#This Row],[Fáze]]="","",Result_table[[#This Row],[Fáze]])</f>
        <v/>
      </c>
      <c r="K78" s="1" t="str">
        <f>IF(Result_table[[#This Row],[Heat]]="","",Result_table[[#This Row],[Heat]])</f>
        <v/>
      </c>
      <c r="L78" s="1" t="str">
        <f>IF(Result_table[[#This Row],[Výsledek]]="","",Result_table[[#This Row],[Výsledek]])</f>
        <v/>
      </c>
      <c r="M78" s="1" t="str">
        <f>IF(Result_table[[#This Row],[IRM]]="","",Result_table[[#This Row],[IRM]])</f>
        <v/>
      </c>
      <c r="N78" s="1">
        <f>IF(Result_table[[#This Row],[Řezení]]="","",Result_table[[#This Row],[Řezení]])</f>
        <v>4</v>
      </c>
    </row>
    <row r="79" spans="1:14" x14ac:dyDescent="0.2">
      <c r="A79" s="1" t="str">
        <f>IF(Result_table[[#This Row],[Category]]="","",VLOOKUP(Result_table[[#This Row],[Category]],Číselníky!$A$2:$B$23,2,FALSE))</f>
        <v>JUN</v>
      </c>
      <c r="B79" s="1">
        <f>IF(Result_table[[#This Row],[Umístění]]="","",Result_table[[#This Row],[Umístění]])</f>
        <v>5</v>
      </c>
      <c r="C79" s="1">
        <f>IF(Result_table[[#This Row],[Start. Číslo]]="","",Result_table[[#This Row],[Start. Číslo]])</f>
        <v>141</v>
      </c>
      <c r="D79" s="1">
        <f>IF(Result_table[[#This Row],[UCI ID]]="","",Result_table[[#This Row],[UCI ID]])</f>
        <v>10123511292</v>
      </c>
      <c r="E79" s="1" t="str">
        <f>IF(Result_table[[#This Row],[Příjmení]]="","",Result_table[[#This Row],[Příjmení]])</f>
        <v>BILERTAS</v>
      </c>
      <c r="F79" s="1" t="str">
        <f>IF(Result_table[[#This Row],[Jméno]]="","",Result_table[[#This Row],[Jméno]])</f>
        <v>Arnas</v>
      </c>
      <c r="G79" s="1" t="str">
        <f>IF(Result_table[[#This Row],[Země]]="","",Result_table[[#This Row],[Země]])</f>
        <v>LTU</v>
      </c>
      <c r="H79" s="1" t="str">
        <f>IF(Result_table[[#This Row],[Oddíl]]="","",Result_table[[#This Row],[Oddíl]])</f>
        <v>LTU</v>
      </c>
      <c r="I79" s="1" t="str">
        <f>IF(Result_table[[#This Row],[Pohlaví]]="","",Result_table[[#This Row],[Pohlaví]])</f>
        <v>M</v>
      </c>
      <c r="J79" s="1" t="str">
        <f>IF(Result_table[[#This Row],[Fáze]]="","",Result_table[[#This Row],[Fáze]])</f>
        <v/>
      </c>
      <c r="K79" s="1" t="str">
        <f>IF(Result_table[[#This Row],[Heat]]="","",Result_table[[#This Row],[Heat]])</f>
        <v/>
      </c>
      <c r="L79" s="1" t="str">
        <f>IF(Result_table[[#This Row],[Výsledek]]="","",Result_table[[#This Row],[Výsledek]])</f>
        <v/>
      </c>
      <c r="M79" s="1" t="str">
        <f>IF(Result_table[[#This Row],[IRM]]="","",Result_table[[#This Row],[IRM]])</f>
        <v/>
      </c>
      <c r="N79" s="1">
        <f>IF(Result_table[[#This Row],[Řezení]]="","",Result_table[[#This Row],[Řezení]])</f>
        <v>5</v>
      </c>
    </row>
    <row r="80" spans="1:14" x14ac:dyDescent="0.2">
      <c r="A80" s="1" t="str">
        <f>IF(Result_table[[#This Row],[Category]]="","",VLOOKUP(Result_table[[#This Row],[Category]],Číselníky!$A$2:$B$23,2,FALSE))</f>
        <v>JUN</v>
      </c>
      <c r="B80" s="1">
        <f>IF(Result_table[[#This Row],[Umístění]]="","",Result_table[[#This Row],[Umístění]])</f>
        <v>6</v>
      </c>
      <c r="C80" s="1">
        <f>IF(Result_table[[#This Row],[Start. Číslo]]="","",Result_table[[#This Row],[Start. Číslo]])</f>
        <v>130</v>
      </c>
      <c r="D80" s="1">
        <f>IF(Result_table[[#This Row],[UCI ID]]="","",Result_table[[#This Row],[UCI ID]])</f>
        <v>10048923447</v>
      </c>
      <c r="E80" s="1" t="str">
        <f>IF(Result_table[[#This Row],[Příjmení]]="","",Result_table[[#This Row],[Příjmení]])</f>
        <v>ZOBL</v>
      </c>
      <c r="F80" s="1" t="str">
        <f>IF(Result_table[[#This Row],[Jméno]]="","",Result_table[[#This Row],[Jméno]])</f>
        <v>Valentin</v>
      </c>
      <c r="G80" s="1" t="str">
        <f>IF(Result_table[[#This Row],[Země]]="","",Result_table[[#This Row],[Země]])</f>
        <v>AUT</v>
      </c>
      <c r="H80" s="1" t="str">
        <f>IF(Result_table[[#This Row],[Oddíl]]="","",Result_table[[#This Row],[Oddíl]])</f>
        <v>Austria</v>
      </c>
      <c r="I80" s="1" t="str">
        <f>IF(Result_table[[#This Row],[Pohlaví]]="","",Result_table[[#This Row],[Pohlaví]])</f>
        <v>M</v>
      </c>
      <c r="J80" s="1" t="str">
        <f>IF(Result_table[[#This Row],[Fáze]]="","",Result_table[[#This Row],[Fáze]])</f>
        <v/>
      </c>
      <c r="K80" s="1" t="str">
        <f>IF(Result_table[[#This Row],[Heat]]="","",Result_table[[#This Row],[Heat]])</f>
        <v/>
      </c>
      <c r="L80" s="1" t="str">
        <f>IF(Result_table[[#This Row],[Výsledek]]="","",Result_table[[#This Row],[Výsledek]])</f>
        <v/>
      </c>
      <c r="M80" s="1" t="str">
        <f>IF(Result_table[[#This Row],[IRM]]="","",Result_table[[#This Row],[IRM]])</f>
        <v/>
      </c>
      <c r="N80" s="1">
        <f>IF(Result_table[[#This Row],[Řezení]]="","",Result_table[[#This Row],[Řezení]])</f>
        <v>6</v>
      </c>
    </row>
    <row r="81" spans="1:14" x14ac:dyDescent="0.2">
      <c r="A81" s="1" t="str">
        <f>IF(Result_table[[#This Row],[Category]]="","",VLOOKUP(Result_table[[#This Row],[Category]],Číselníky!$A$2:$B$23,2,FALSE))</f>
        <v>JUN</v>
      </c>
      <c r="B81" s="1">
        <f>IF(Result_table[[#This Row],[Umístění]]="","",Result_table[[#This Row],[Umístění]])</f>
        <v>7</v>
      </c>
      <c r="C81" s="1">
        <f>IF(Result_table[[#This Row],[Start. Číslo]]="","",Result_table[[#This Row],[Start. Číslo]])</f>
        <v>145</v>
      </c>
      <c r="D81" s="1">
        <f>IF(Result_table[[#This Row],[UCI ID]]="","",Result_table[[#This Row],[UCI ID]])</f>
        <v>10143807231</v>
      </c>
      <c r="E81" s="1" t="str">
        <f>IF(Result_table[[#This Row],[Příjmení]]="","",Result_table[[#This Row],[Příjmení]])</f>
        <v>DOTAN</v>
      </c>
      <c r="F81" s="1" t="str">
        <f>IF(Result_table[[#This Row],[Jméno]]="","",Result_table[[#This Row],[Jméno]])</f>
        <v>Ron</v>
      </c>
      <c r="G81" s="1" t="str">
        <f>IF(Result_table[[#This Row],[Země]]="","",Result_table[[#This Row],[Země]])</f>
        <v>ISR</v>
      </c>
      <c r="H81" s="1" t="str">
        <f>IF(Result_table[[#This Row],[Oddíl]]="","",Result_table[[#This Row],[Oddíl]])</f>
        <v>Team IGP</v>
      </c>
      <c r="I81" s="1" t="str">
        <f>IF(Result_table[[#This Row],[Pohlaví]]="","",Result_table[[#This Row],[Pohlaví]])</f>
        <v>M</v>
      </c>
      <c r="J81" s="1" t="str">
        <f>IF(Result_table[[#This Row],[Fáze]]="","",Result_table[[#This Row],[Fáze]])</f>
        <v/>
      </c>
      <c r="K81" s="1" t="str">
        <f>IF(Result_table[[#This Row],[Heat]]="","",Result_table[[#This Row],[Heat]])</f>
        <v/>
      </c>
      <c r="L81" s="1" t="str">
        <f>IF(Result_table[[#This Row],[Výsledek]]="","",Result_table[[#This Row],[Výsledek]])</f>
        <v/>
      </c>
      <c r="M81" s="1" t="str">
        <f>IF(Result_table[[#This Row],[IRM]]="","",Result_table[[#This Row],[IRM]])</f>
        <v/>
      </c>
      <c r="N81" s="1">
        <f>IF(Result_table[[#This Row],[Řezení]]="","",Result_table[[#This Row],[Řezení]])</f>
        <v>7</v>
      </c>
    </row>
    <row r="82" spans="1:14" x14ac:dyDescent="0.2">
      <c r="A82" s="1" t="str">
        <f>IF(Result_table[[#This Row],[Category]]="","",VLOOKUP(Result_table[[#This Row],[Category]],Číselníky!$A$2:$B$23,2,FALSE))</f>
        <v>JUN</v>
      </c>
      <c r="B82" s="1">
        <f>IF(Result_table[[#This Row],[Umístění]]="","",Result_table[[#This Row],[Umístění]])</f>
        <v>8</v>
      </c>
      <c r="C82" s="1">
        <f>IF(Result_table[[#This Row],[Start. Číslo]]="","",Result_table[[#This Row],[Start. Číslo]])</f>
        <v>114</v>
      </c>
      <c r="D82" s="1">
        <f>IF(Result_table[[#This Row],[UCI ID]]="","",Result_table[[#This Row],[UCI ID]])</f>
        <v>10129917740</v>
      </c>
      <c r="E82" s="1" t="str">
        <f>IF(Result_table[[#This Row],[Příjmení]]="","",Result_table[[#This Row],[Příjmení]])</f>
        <v>VRÁNA</v>
      </c>
      <c r="F82" s="1" t="str">
        <f>IF(Result_table[[#This Row],[Jméno]]="","",Result_table[[#This Row],[Jméno]])</f>
        <v>Tomáš</v>
      </c>
      <c r="G82" s="1" t="str">
        <f>IF(Result_table[[#This Row],[Země]]="","",Result_table[[#This Row],[Země]])</f>
        <v>CZE</v>
      </c>
      <c r="H82" s="1" t="str">
        <f>IF(Result_table[[#This Row],[Oddíl]]="","",Result_table[[#This Row],[Oddíl]])</f>
        <v>Tufo Pardus Prostějov</v>
      </c>
      <c r="I82" s="1" t="str">
        <f>IF(Result_table[[#This Row],[Pohlaví]]="","",Result_table[[#This Row],[Pohlaví]])</f>
        <v>M</v>
      </c>
      <c r="J82" s="1" t="str">
        <f>IF(Result_table[[#This Row],[Fáze]]="","",Result_table[[#This Row],[Fáze]])</f>
        <v/>
      </c>
      <c r="K82" s="1" t="str">
        <f>IF(Result_table[[#This Row],[Heat]]="","",Result_table[[#This Row],[Heat]])</f>
        <v/>
      </c>
      <c r="L82" s="1" t="str">
        <f>IF(Result_table[[#This Row],[Výsledek]]="","",Result_table[[#This Row],[Výsledek]])</f>
        <v/>
      </c>
      <c r="M82" s="1" t="str">
        <f>IF(Result_table[[#This Row],[IRM]]="","",Result_table[[#This Row],[IRM]])</f>
        <v/>
      </c>
      <c r="N82" s="1">
        <f>IF(Result_table[[#This Row],[Řezení]]="","",Result_table[[#This Row],[Řezení]])</f>
        <v>8</v>
      </c>
    </row>
    <row r="83" spans="1:14" x14ac:dyDescent="0.2">
      <c r="A83" s="1" t="str">
        <f>IF(Result_table[[#This Row],[Category]]="","",VLOOKUP(Result_table[[#This Row],[Category]],Číselníky!$A$2:$B$23,2,FALSE))</f>
        <v>JUN</v>
      </c>
      <c r="B83" s="1">
        <f>IF(Result_table[[#This Row],[Umístění]]="","",Result_table[[#This Row],[Umístění]])</f>
        <v>9</v>
      </c>
      <c r="C83" s="1">
        <f>IF(Result_table[[#This Row],[Start. Číslo]]="","",Result_table[[#This Row],[Start. Číslo]])</f>
        <v>113</v>
      </c>
      <c r="D83" s="1">
        <f>IF(Result_table[[#This Row],[UCI ID]]="","",Result_table[[#This Row],[UCI ID]])</f>
        <v>10079309305</v>
      </c>
      <c r="E83" s="1" t="str">
        <f>IF(Result_table[[#This Row],[Příjmení]]="","",Result_table[[#This Row],[Příjmení]])</f>
        <v>JAROŠ</v>
      </c>
      <c r="F83" s="1" t="str">
        <f>IF(Result_table[[#This Row],[Jméno]]="","",Result_table[[#This Row],[Jméno]])</f>
        <v>Nikola</v>
      </c>
      <c r="G83" s="1" t="str">
        <f>IF(Result_table[[#This Row],[Země]]="","",Result_table[[#This Row],[Země]])</f>
        <v>CZE</v>
      </c>
      <c r="H83" s="1" t="str">
        <f>IF(Result_table[[#This Row],[Oddíl]]="","",Result_table[[#This Row],[Oddíl]])</f>
        <v>Tufo Pardus Prostějov</v>
      </c>
      <c r="I83" s="1" t="str">
        <f>IF(Result_table[[#This Row],[Pohlaví]]="","",Result_table[[#This Row],[Pohlaví]])</f>
        <v>M</v>
      </c>
      <c r="J83" s="1" t="str">
        <f>IF(Result_table[[#This Row],[Fáze]]="","",Result_table[[#This Row],[Fáze]])</f>
        <v/>
      </c>
      <c r="K83" s="1" t="str">
        <f>IF(Result_table[[#This Row],[Heat]]="","",Result_table[[#This Row],[Heat]])</f>
        <v/>
      </c>
      <c r="L83" s="1" t="str">
        <f>IF(Result_table[[#This Row],[Výsledek]]="","",Result_table[[#This Row],[Výsledek]])</f>
        <v/>
      </c>
      <c r="M83" s="1" t="str">
        <f>IF(Result_table[[#This Row],[IRM]]="","",Result_table[[#This Row],[IRM]])</f>
        <v/>
      </c>
      <c r="N83" s="1">
        <f>IF(Result_table[[#This Row],[Řezení]]="","",Result_table[[#This Row],[Řezení]])</f>
        <v>9</v>
      </c>
    </row>
    <row r="84" spans="1:14" x14ac:dyDescent="0.2">
      <c r="A84" s="1" t="str">
        <f>IF(Result_table[[#This Row],[Category]]="","",VLOOKUP(Result_table[[#This Row],[Category]],Číselníky!$A$2:$B$23,2,FALSE))</f>
        <v>JUN</v>
      </c>
      <c r="B84" s="1">
        <f>IF(Result_table[[#This Row],[Umístění]]="","",Result_table[[#This Row],[Umístění]])</f>
        <v>10</v>
      </c>
      <c r="C84" s="1">
        <f>IF(Result_table[[#This Row],[Start. Číslo]]="","",Result_table[[#This Row],[Start. Číslo]])</f>
        <v>143</v>
      </c>
      <c r="D84" s="1">
        <f>IF(Result_table[[#This Row],[UCI ID]]="","",Result_table[[#This Row],[UCI ID]])</f>
        <v>10128658255</v>
      </c>
      <c r="E84" s="1" t="str">
        <f>IF(Result_table[[#This Row],[Příjmení]]="","",Result_table[[#This Row],[Příjmení]])</f>
        <v>ERULKU</v>
      </c>
      <c r="F84" s="1" t="str">
        <f>IF(Result_table[[#This Row],[Jméno]]="","",Result_table[[#This Row],[Jméno]])</f>
        <v>Ege</v>
      </c>
      <c r="G84" s="1" t="str">
        <f>IF(Result_table[[#This Row],[Země]]="","",Result_table[[#This Row],[Země]])</f>
        <v>TUR</v>
      </c>
      <c r="H84" s="1" t="str">
        <f>IF(Result_table[[#This Row],[Oddíl]]="","",Result_table[[#This Row],[Oddíl]])</f>
        <v>TUR</v>
      </c>
      <c r="I84" s="1" t="str">
        <f>IF(Result_table[[#This Row],[Pohlaví]]="","",Result_table[[#This Row],[Pohlaví]])</f>
        <v>M</v>
      </c>
      <c r="J84" s="1" t="str">
        <f>IF(Result_table[[#This Row],[Fáze]]="","",Result_table[[#This Row],[Fáze]])</f>
        <v/>
      </c>
      <c r="K84" s="1" t="str">
        <f>IF(Result_table[[#This Row],[Heat]]="","",Result_table[[#This Row],[Heat]])</f>
        <v/>
      </c>
      <c r="L84" s="1" t="str">
        <f>IF(Result_table[[#This Row],[Výsledek]]="","",Result_table[[#This Row],[Výsledek]])</f>
        <v/>
      </c>
      <c r="M84" s="1" t="str">
        <f>IF(Result_table[[#This Row],[IRM]]="","",Result_table[[#This Row],[IRM]])</f>
        <v/>
      </c>
      <c r="N84" s="1">
        <f>IF(Result_table[[#This Row],[Řezení]]="","",Result_table[[#This Row],[Řezení]])</f>
        <v>10</v>
      </c>
    </row>
    <row r="85" spans="1:14" x14ac:dyDescent="0.2">
      <c r="A85" s="1" t="str">
        <f>IF(Result_table[[#This Row],[Category]]="","",VLOOKUP(Result_table[[#This Row],[Category]],Číselníky!$A$2:$B$23,2,FALSE))</f>
        <v>JUN</v>
      </c>
      <c r="B85" s="1">
        <f>IF(Result_table[[#This Row],[Umístění]]="","",Result_table[[#This Row],[Umístění]])</f>
        <v>11</v>
      </c>
      <c r="C85" s="1">
        <f>IF(Result_table[[#This Row],[Start. Číslo]]="","",Result_table[[#This Row],[Start. Číslo]])</f>
        <v>122</v>
      </c>
      <c r="D85" s="1">
        <f>IF(Result_table[[#This Row],[UCI ID]]="","",Result_table[[#This Row],[UCI ID]])</f>
        <v>10080992455</v>
      </c>
      <c r="E85" s="1" t="str">
        <f>IF(Result_table[[#This Row],[Příjmení]]="","",Result_table[[#This Row],[Příjmení]])</f>
        <v>SERAFIN</v>
      </c>
      <c r="F85" s="1" t="str">
        <f>IF(Result_table[[#This Row],[Jméno]]="","",Result_table[[#This Row],[Jméno]])</f>
        <v>Olivier</v>
      </c>
      <c r="G85" s="1" t="str">
        <f>IF(Result_table[[#This Row],[Země]]="","",Result_table[[#This Row],[Země]])</f>
        <v>POL</v>
      </c>
      <c r="H85" s="1" t="str">
        <f>IF(Result_table[[#This Row],[Oddíl]]="","",Result_table[[#This Row],[Oddíl]])</f>
        <v>Poland</v>
      </c>
      <c r="I85" s="1" t="str">
        <f>IF(Result_table[[#This Row],[Pohlaví]]="","",Result_table[[#This Row],[Pohlaví]])</f>
        <v>M</v>
      </c>
      <c r="J85" s="1" t="str">
        <f>IF(Result_table[[#This Row],[Fáze]]="","",Result_table[[#This Row],[Fáze]])</f>
        <v/>
      </c>
      <c r="K85" s="1" t="str">
        <f>IF(Result_table[[#This Row],[Heat]]="","",Result_table[[#This Row],[Heat]])</f>
        <v/>
      </c>
      <c r="L85" s="1" t="str">
        <f>IF(Result_table[[#This Row],[Výsledek]]="","",Result_table[[#This Row],[Výsledek]])</f>
        <v/>
      </c>
      <c r="M85" s="1" t="str">
        <f>IF(Result_table[[#This Row],[IRM]]="","",Result_table[[#This Row],[IRM]])</f>
        <v/>
      </c>
      <c r="N85" s="1">
        <f>IF(Result_table[[#This Row],[Řezení]]="","",Result_table[[#This Row],[Řezení]])</f>
        <v>11</v>
      </c>
    </row>
    <row r="86" spans="1:14" x14ac:dyDescent="0.2">
      <c r="A86" s="1" t="str">
        <f>IF(Result_table[[#This Row],[Category]]="","",VLOOKUP(Result_table[[#This Row],[Category]],Číselníky!$A$2:$B$23,2,FALSE))</f>
        <v>JUN</v>
      </c>
      <c r="B86" s="1">
        <f>IF(Result_table[[#This Row],[Umístění]]="","",Result_table[[#This Row],[Umístění]])</f>
        <v>12</v>
      </c>
      <c r="C86" s="1">
        <f>IF(Result_table[[#This Row],[Start. Číslo]]="","",Result_table[[#This Row],[Start. Číslo]])</f>
        <v>147</v>
      </c>
      <c r="D86" s="1">
        <f>IF(Result_table[[#This Row],[UCI ID]]="","",Result_table[[#This Row],[UCI ID]])</f>
        <v>10141001103</v>
      </c>
      <c r="E86" s="1" t="str">
        <f>IF(Result_table[[#This Row],[Příjmení]]="","",Result_table[[#This Row],[Příjmení]])</f>
        <v>HORVATH</v>
      </c>
      <c r="F86" s="1" t="str">
        <f>IF(Result_table[[#This Row],[Jméno]]="","",Result_table[[#This Row],[Jméno]])</f>
        <v>Mate</v>
      </c>
      <c r="G86" s="1" t="str">
        <f>IF(Result_table[[#This Row],[Země]]="","",Result_table[[#This Row],[Země]])</f>
        <v>HUN</v>
      </c>
      <c r="H86" s="1" t="str">
        <f>IF(Result_table[[#This Row],[Oddíl]]="","",Result_table[[#This Row],[Oddíl]])</f>
        <v/>
      </c>
      <c r="I86" s="1" t="str">
        <f>IF(Result_table[[#This Row],[Pohlaví]]="","",Result_table[[#This Row],[Pohlaví]])</f>
        <v>M</v>
      </c>
      <c r="J86" s="1" t="str">
        <f>IF(Result_table[[#This Row],[Fáze]]="","",Result_table[[#This Row],[Fáze]])</f>
        <v/>
      </c>
      <c r="K86" s="1" t="str">
        <f>IF(Result_table[[#This Row],[Heat]]="","",Result_table[[#This Row],[Heat]])</f>
        <v/>
      </c>
      <c r="L86" s="1" t="str">
        <f>IF(Result_table[[#This Row],[Výsledek]]="","",Result_table[[#This Row],[Výsledek]])</f>
        <v/>
      </c>
      <c r="M86" s="1" t="str">
        <f>IF(Result_table[[#This Row],[IRM]]="","",Result_table[[#This Row],[IRM]])</f>
        <v/>
      </c>
      <c r="N86" s="1">
        <f>IF(Result_table[[#This Row],[Řezení]]="","",Result_table[[#This Row],[Řezení]])</f>
        <v>12</v>
      </c>
    </row>
    <row r="87" spans="1:14" x14ac:dyDescent="0.2">
      <c r="A87" s="1" t="str">
        <f>IF(Result_table[[#This Row],[Category]]="","",VLOOKUP(Result_table[[#This Row],[Category]],Číselníky!$A$2:$B$23,2,FALSE))</f>
        <v>JUN</v>
      </c>
      <c r="B87" s="1">
        <f>IF(Result_table[[#This Row],[Umístění]]="","",Result_table[[#This Row],[Umístění]])</f>
        <v>13</v>
      </c>
      <c r="C87" s="1">
        <f>IF(Result_table[[#This Row],[Start. Číslo]]="","",Result_table[[#This Row],[Start. Číslo]])</f>
        <v>124</v>
      </c>
      <c r="D87" s="1">
        <f>IF(Result_table[[#This Row],[UCI ID]]="","",Result_table[[#This Row],[UCI ID]])</f>
        <v>10111644354</v>
      </c>
      <c r="E87" s="1" t="str">
        <f>IF(Result_table[[#This Row],[Příjmení]]="","",Result_table[[#This Row],[Příjmení]])</f>
        <v>ZELCER</v>
      </c>
      <c r="F87" s="1" t="str">
        <f>IF(Result_table[[#This Row],[Jméno]]="","",Result_table[[#This Row],[Jméno]])</f>
        <v>Bartosz</v>
      </c>
      <c r="G87" s="1" t="str">
        <f>IF(Result_table[[#This Row],[Země]]="","",Result_table[[#This Row],[Země]])</f>
        <v>POL</v>
      </c>
      <c r="H87" s="1" t="str">
        <f>IF(Result_table[[#This Row],[Oddíl]]="","",Result_table[[#This Row],[Oddíl]])</f>
        <v>Poland</v>
      </c>
      <c r="I87" s="1" t="str">
        <f>IF(Result_table[[#This Row],[Pohlaví]]="","",Result_table[[#This Row],[Pohlaví]])</f>
        <v>M</v>
      </c>
      <c r="J87" s="1" t="str">
        <f>IF(Result_table[[#This Row],[Fáze]]="","",Result_table[[#This Row],[Fáze]])</f>
        <v/>
      </c>
      <c r="K87" s="1" t="str">
        <f>IF(Result_table[[#This Row],[Heat]]="","",Result_table[[#This Row],[Heat]])</f>
        <v/>
      </c>
      <c r="L87" s="1" t="str">
        <f>IF(Result_table[[#This Row],[Výsledek]]="","",Result_table[[#This Row],[Výsledek]])</f>
        <v/>
      </c>
      <c r="M87" s="1" t="str">
        <f>IF(Result_table[[#This Row],[IRM]]="","",Result_table[[#This Row],[IRM]])</f>
        <v/>
      </c>
      <c r="N87" s="1">
        <f>IF(Result_table[[#This Row],[Řezení]]="","",Result_table[[#This Row],[Řezení]])</f>
        <v>13</v>
      </c>
    </row>
    <row r="88" spans="1:14" x14ac:dyDescent="0.2">
      <c r="A88" s="1" t="str">
        <f>IF(Result_table[[#This Row],[Category]]="","",VLOOKUP(Result_table[[#This Row],[Category]],Číselníky!$A$2:$B$23,2,FALSE))</f>
        <v>JUN</v>
      </c>
      <c r="B88" s="1">
        <f>IF(Result_table[[#This Row],[Umístění]]="","",Result_table[[#This Row],[Umístění]])</f>
        <v>14</v>
      </c>
      <c r="C88" s="1">
        <f>IF(Result_table[[#This Row],[Start. Číslo]]="","",Result_table[[#This Row],[Start. Číslo]])</f>
        <v>125</v>
      </c>
      <c r="D88" s="1">
        <f>IF(Result_table[[#This Row],[UCI ID]]="","",Result_table[[#This Row],[UCI ID]])</f>
        <v>10091727426</v>
      </c>
      <c r="E88" s="1" t="str">
        <f>IF(Result_table[[#This Row],[Příjmení]]="","",Result_table[[#This Row],[Příjmení]])</f>
        <v>ZYTOWIECKI</v>
      </c>
      <c r="F88" s="1" t="str">
        <f>IF(Result_table[[#This Row],[Jméno]]="","",Result_table[[#This Row],[Jméno]])</f>
        <v>Jacek</v>
      </c>
      <c r="G88" s="1" t="str">
        <f>IF(Result_table[[#This Row],[Země]]="","",Result_table[[#This Row],[Země]])</f>
        <v>POL</v>
      </c>
      <c r="H88" s="1" t="str">
        <f>IF(Result_table[[#This Row],[Oddíl]]="","",Result_table[[#This Row],[Oddíl]])</f>
        <v>Poland</v>
      </c>
      <c r="I88" s="1" t="str">
        <f>IF(Result_table[[#This Row],[Pohlaví]]="","",Result_table[[#This Row],[Pohlaví]])</f>
        <v>M</v>
      </c>
      <c r="J88" s="1" t="str">
        <f>IF(Result_table[[#This Row],[Fáze]]="","",Result_table[[#This Row],[Fáze]])</f>
        <v/>
      </c>
      <c r="K88" s="1" t="str">
        <f>IF(Result_table[[#This Row],[Heat]]="","",Result_table[[#This Row],[Heat]])</f>
        <v/>
      </c>
      <c r="L88" s="1" t="str">
        <f>IF(Result_table[[#This Row],[Výsledek]]="","",Result_table[[#This Row],[Výsledek]])</f>
        <v/>
      </c>
      <c r="M88" s="1" t="str">
        <f>IF(Result_table[[#This Row],[IRM]]="","",Result_table[[#This Row],[IRM]])</f>
        <v/>
      </c>
      <c r="N88" s="1">
        <f>IF(Result_table[[#This Row],[Řezení]]="","",Result_table[[#This Row],[Řezení]])</f>
        <v>14</v>
      </c>
    </row>
    <row r="89" spans="1:14" x14ac:dyDescent="0.2">
      <c r="A89" s="1" t="str">
        <f>IF(Result_table[[#This Row],[Category]]="","",VLOOKUP(Result_table[[#This Row],[Category]],Číselníky!$A$2:$B$23,2,FALSE))</f>
        <v>JUN</v>
      </c>
      <c r="B89" s="1">
        <f>IF(Result_table[[#This Row],[Umístění]]="","",Result_table[[#This Row],[Umístění]])</f>
        <v>15</v>
      </c>
      <c r="C89" s="1">
        <f>IF(Result_table[[#This Row],[Start. Číslo]]="","",Result_table[[#This Row],[Start. Číslo]])</f>
        <v>116</v>
      </c>
      <c r="D89" s="1">
        <f>IF(Result_table[[#This Row],[UCI ID]]="","",Result_table[[#This Row],[UCI ID]])</f>
        <v>10046078014</v>
      </c>
      <c r="E89" s="1" t="str">
        <f>IF(Result_table[[#This Row],[Příjmení]]="","",Result_table[[#This Row],[Příjmení]])</f>
        <v>CESNEK</v>
      </c>
      <c r="F89" s="1" t="str">
        <f>IF(Result_table[[#This Row],[Jméno]]="","",Result_table[[#This Row],[Jméno]])</f>
        <v>Tadeáš</v>
      </c>
      <c r="G89" s="1" t="str">
        <f>IF(Result_table[[#This Row],[Země]]="","",Result_table[[#This Row],[Země]])</f>
        <v>SVK</v>
      </c>
      <c r="H89" s="1" t="str">
        <f>IF(Result_table[[#This Row],[Oddíl]]="","",Result_table[[#This Row],[Oddíl]])</f>
        <v>CyS Akadémeia Petera Sagana</v>
      </c>
      <c r="I89" s="1" t="str">
        <f>IF(Result_table[[#This Row],[Pohlaví]]="","",Result_table[[#This Row],[Pohlaví]])</f>
        <v>M</v>
      </c>
      <c r="J89" s="1" t="str">
        <f>IF(Result_table[[#This Row],[Fáze]]="","",Result_table[[#This Row],[Fáze]])</f>
        <v/>
      </c>
      <c r="K89" s="1" t="str">
        <f>IF(Result_table[[#This Row],[Heat]]="","",Result_table[[#This Row],[Heat]])</f>
        <v/>
      </c>
      <c r="L89" s="1" t="str">
        <f>IF(Result_table[[#This Row],[Výsledek]]="","",Result_table[[#This Row],[Výsledek]])</f>
        <v/>
      </c>
      <c r="M89" s="1" t="str">
        <f>IF(Result_table[[#This Row],[IRM]]="","",Result_table[[#This Row],[IRM]])</f>
        <v/>
      </c>
      <c r="N89" s="1">
        <f>IF(Result_table[[#This Row],[Řezení]]="","",Result_table[[#This Row],[Řezení]])</f>
        <v>15</v>
      </c>
    </row>
    <row r="90" spans="1:14" x14ac:dyDescent="0.2">
      <c r="A90" s="1" t="str">
        <f>IF(Result_table[[#This Row],[Category]]="","",VLOOKUP(Result_table[[#This Row],[Category]],Číselníky!$A$2:$B$23,2,FALSE))</f>
        <v>JUN</v>
      </c>
      <c r="B90" s="1">
        <f>IF(Result_table[[#This Row],[Umístění]]="","",Result_table[[#This Row],[Umístění]])</f>
        <v>16</v>
      </c>
      <c r="C90" s="1">
        <f>IF(Result_table[[#This Row],[Start. Číslo]]="","",Result_table[[#This Row],[Start. Číslo]])</f>
        <v>109</v>
      </c>
      <c r="D90" s="1">
        <f>IF(Result_table[[#This Row],[UCI ID]]="","",Result_table[[#This Row],[UCI ID]])</f>
        <v>10046107215</v>
      </c>
      <c r="E90" s="1" t="str">
        <f>IF(Result_table[[#This Row],[Příjmení]]="","",Result_table[[#This Row],[Příjmení]])</f>
        <v>MIKUŠ</v>
      </c>
      <c r="F90" s="1" t="str">
        <f>IF(Result_table[[#This Row],[Jméno]]="","",Result_table[[#This Row],[Jméno]])</f>
        <v>Jakub</v>
      </c>
      <c r="G90" s="1" t="str">
        <f>IF(Result_table[[#This Row],[Země]]="","",Result_table[[#This Row],[Země]])</f>
        <v>SVK</v>
      </c>
      <c r="H90" s="1" t="str">
        <f>IF(Result_table[[#This Row],[Oddíl]]="","",Result_table[[#This Row],[Oddíl]])</f>
        <v>Slávia Trenčín</v>
      </c>
      <c r="I90" s="1" t="str">
        <f>IF(Result_table[[#This Row],[Pohlaví]]="","",Result_table[[#This Row],[Pohlaví]])</f>
        <v>M</v>
      </c>
      <c r="J90" s="1" t="str">
        <f>IF(Result_table[[#This Row],[Fáze]]="","",Result_table[[#This Row],[Fáze]])</f>
        <v/>
      </c>
      <c r="K90" s="1" t="str">
        <f>IF(Result_table[[#This Row],[Heat]]="","",Result_table[[#This Row],[Heat]])</f>
        <v/>
      </c>
      <c r="L90" s="1" t="str">
        <f>IF(Result_table[[#This Row],[Výsledek]]="","",Result_table[[#This Row],[Výsledek]])</f>
        <v/>
      </c>
      <c r="M90" s="1" t="str">
        <f>IF(Result_table[[#This Row],[IRM]]="","",Result_table[[#This Row],[IRM]])</f>
        <v/>
      </c>
      <c r="N90" s="1">
        <f>IF(Result_table[[#This Row],[Řezení]]="","",Result_table[[#This Row],[Řezení]])</f>
        <v>16</v>
      </c>
    </row>
    <row r="91" spans="1:14" x14ac:dyDescent="0.2">
      <c r="A91" s="1" t="str">
        <f>IF(Result_table[[#This Row],[Category]]="","",VLOOKUP(Result_table[[#This Row],[Category]],Číselníky!$A$2:$B$23,2,FALSE))</f>
        <v>JUN</v>
      </c>
      <c r="B91" s="1">
        <f>IF(Result_table[[#This Row],[Umístění]]="","",Result_table[[#This Row],[Umístění]])</f>
        <v>17</v>
      </c>
      <c r="C91" s="1">
        <f>IF(Result_table[[#This Row],[Start. Číslo]]="","",Result_table[[#This Row],[Start. Číslo]])</f>
        <v>108</v>
      </c>
      <c r="D91" s="1">
        <f>IF(Result_table[[#This Row],[UCI ID]]="","",Result_table[[#This Row],[UCI ID]])</f>
        <v>10083214967</v>
      </c>
      <c r="E91" s="1" t="str">
        <f>IF(Result_table[[#This Row],[Příjmení]]="","",Result_table[[#This Row],[Příjmení]])</f>
        <v>SOBOTA</v>
      </c>
      <c r="F91" s="1" t="str">
        <f>IF(Result_table[[#This Row],[Jméno]]="","",Result_table[[#This Row],[Jméno]])</f>
        <v>Ondrej</v>
      </c>
      <c r="G91" s="1" t="str">
        <f>IF(Result_table[[#This Row],[Země]]="","",Result_table[[#This Row],[Země]])</f>
        <v>SVK</v>
      </c>
      <c r="H91" s="1" t="str">
        <f>IF(Result_table[[#This Row],[Oddíl]]="","",Result_table[[#This Row],[Oddíl]])</f>
        <v>Slávia Trenčín</v>
      </c>
      <c r="I91" s="1" t="str">
        <f>IF(Result_table[[#This Row],[Pohlaví]]="","",Result_table[[#This Row],[Pohlaví]])</f>
        <v>M</v>
      </c>
      <c r="J91" s="1" t="str">
        <f>IF(Result_table[[#This Row],[Fáze]]="","",Result_table[[#This Row],[Fáze]])</f>
        <v/>
      </c>
      <c r="K91" s="1" t="str">
        <f>IF(Result_table[[#This Row],[Heat]]="","",Result_table[[#This Row],[Heat]])</f>
        <v/>
      </c>
      <c r="L91" s="1" t="str">
        <f>IF(Result_table[[#This Row],[Výsledek]]="","",Result_table[[#This Row],[Výsledek]])</f>
        <v/>
      </c>
      <c r="M91" s="1" t="str">
        <f>IF(Result_table[[#This Row],[IRM]]="","",Result_table[[#This Row],[IRM]])</f>
        <v/>
      </c>
      <c r="N91" s="1">
        <f>IF(Result_table[[#This Row],[Řezení]]="","",Result_table[[#This Row],[Řezení]])</f>
        <v>17</v>
      </c>
    </row>
    <row r="92" spans="1:14" x14ac:dyDescent="0.2">
      <c r="A92" s="1" t="str">
        <f>IF(Result_table[[#This Row],[Category]]="","",VLOOKUP(Result_table[[#This Row],[Category]],Číselníky!$A$2:$B$23,2,FALSE))</f>
        <v>JUN</v>
      </c>
      <c r="B92" s="1">
        <f>IF(Result_table[[#This Row],[Umístění]]="","",Result_table[[#This Row],[Umístění]])</f>
        <v>18</v>
      </c>
      <c r="C92" s="1">
        <f>IF(Result_table[[#This Row],[Start. Číslo]]="","",Result_table[[#This Row],[Start. Číslo]])</f>
        <v>110</v>
      </c>
      <c r="D92" s="1">
        <f>IF(Result_table[[#This Row],[UCI ID]]="","",Result_table[[#This Row],[UCI ID]])</f>
        <v>10066648478</v>
      </c>
      <c r="E92" s="1" t="str">
        <f>IF(Result_table[[#This Row],[Příjmení]]="","",Result_table[[#This Row],[Příjmení]])</f>
        <v>MAGDOLEN</v>
      </c>
      <c r="F92" s="1" t="str">
        <f>IF(Result_table[[#This Row],[Jméno]]="","",Result_table[[#This Row],[Jméno]])</f>
        <v>Filip</v>
      </c>
      <c r="G92" s="1" t="str">
        <f>IF(Result_table[[#This Row],[Země]]="","",Result_table[[#This Row],[Země]])</f>
        <v>SVK</v>
      </c>
      <c r="H92" s="1" t="str">
        <f>IF(Result_table[[#This Row],[Oddíl]]="","",Result_table[[#This Row],[Oddíl]])</f>
        <v>Slávia Trenčín</v>
      </c>
      <c r="I92" s="1" t="str">
        <f>IF(Result_table[[#This Row],[Pohlaví]]="","",Result_table[[#This Row],[Pohlaví]])</f>
        <v>M</v>
      </c>
      <c r="J92" s="1" t="str">
        <f>IF(Result_table[[#This Row],[Fáze]]="","",Result_table[[#This Row],[Fáze]])</f>
        <v/>
      </c>
      <c r="K92" s="1" t="str">
        <f>IF(Result_table[[#This Row],[Heat]]="","",Result_table[[#This Row],[Heat]])</f>
        <v/>
      </c>
      <c r="L92" s="1" t="str">
        <f>IF(Result_table[[#This Row],[Výsledek]]="","",Result_table[[#This Row],[Výsledek]])</f>
        <v/>
      </c>
      <c r="M92" s="1" t="str">
        <f>IF(Result_table[[#This Row],[IRM]]="","",Result_table[[#This Row],[IRM]])</f>
        <v/>
      </c>
      <c r="N92" s="1">
        <f>IF(Result_table[[#This Row],[Řezení]]="","",Result_table[[#This Row],[Řezení]])</f>
        <v>18</v>
      </c>
    </row>
    <row r="93" spans="1:14" x14ac:dyDescent="0.2">
      <c r="A93" s="1" t="str">
        <f>IF(Result_table[[#This Row],[Category]]="","",VLOOKUP(Result_table[[#This Row],[Category]],Číselníky!$A$2:$B$23,2,FALSE))</f>
        <v>JUN</v>
      </c>
      <c r="B93" s="1">
        <f>IF(Result_table[[#This Row],[Umístění]]="","",Result_table[[#This Row],[Umístění]])</f>
        <v>19</v>
      </c>
      <c r="C93" s="1">
        <f>IF(Result_table[[#This Row],[Start. Číslo]]="","",Result_table[[#This Row],[Start. Číslo]])</f>
        <v>139</v>
      </c>
      <c r="D93" s="1">
        <f>IF(Result_table[[#This Row],[UCI ID]]="","",Result_table[[#This Row],[UCI ID]])</f>
        <v>10059139163</v>
      </c>
      <c r="E93" s="1" t="str">
        <f>IF(Result_table[[#This Row],[Příjmení]]="","",Result_table[[#This Row],[Příjmení]])</f>
        <v>TOMÁŠ</v>
      </c>
      <c r="F93" s="1" t="str">
        <f>IF(Result_table[[#This Row],[Jméno]]="","",Result_table[[#This Row],[Jméno]])</f>
        <v>Matej</v>
      </c>
      <c r="G93" s="1" t="str">
        <f>IF(Result_table[[#This Row],[Země]]="","",Result_table[[#This Row],[Země]])</f>
        <v>SVK</v>
      </c>
      <c r="H93" s="1" t="str">
        <f>IF(Result_table[[#This Row],[Oddíl]]="","",Result_table[[#This Row],[Oddíl]])</f>
        <v>CK EPIC Dohňany</v>
      </c>
      <c r="I93" s="1" t="str">
        <f>IF(Result_table[[#This Row],[Pohlaví]]="","",Result_table[[#This Row],[Pohlaví]])</f>
        <v>M</v>
      </c>
      <c r="J93" s="1" t="str">
        <f>IF(Result_table[[#This Row],[Fáze]]="","",Result_table[[#This Row],[Fáze]])</f>
        <v/>
      </c>
      <c r="K93" s="1" t="str">
        <f>IF(Result_table[[#This Row],[Heat]]="","",Result_table[[#This Row],[Heat]])</f>
        <v/>
      </c>
      <c r="L93" s="1" t="str">
        <f>IF(Result_table[[#This Row],[Výsledek]]="","",Result_table[[#This Row],[Výsledek]])</f>
        <v/>
      </c>
      <c r="M93" s="1" t="str">
        <f>IF(Result_table[[#This Row],[IRM]]="","",Result_table[[#This Row],[IRM]])</f>
        <v/>
      </c>
      <c r="N93" s="1">
        <f>IF(Result_table[[#This Row],[Řezení]]="","",Result_table[[#This Row],[Řezení]])</f>
        <v>19</v>
      </c>
    </row>
    <row r="94" spans="1:14" x14ac:dyDescent="0.2">
      <c r="A94" s="1" t="str">
        <f>IF(Result_table[[#This Row],[Category]]="","",VLOOKUP(Result_table[[#This Row],[Category]],Číselníky!$A$2:$B$23,2,FALSE))</f>
        <v>JUN</v>
      </c>
      <c r="B94" s="1">
        <f>IF(Result_table[[#This Row],[Umístění]]="","",Result_table[[#This Row],[Umístění]])</f>
        <v>20</v>
      </c>
      <c r="C94" s="1">
        <f>IF(Result_table[[#This Row],[Start. Číslo]]="","",Result_table[[#This Row],[Start. Číslo]])</f>
        <v>115</v>
      </c>
      <c r="D94" s="1">
        <f>IF(Result_table[[#This Row],[UCI ID]]="","",Result_table[[#This Row],[UCI ID]])</f>
        <v>10097359587</v>
      </c>
      <c r="E94" s="1" t="str">
        <f>IF(Result_table[[#This Row],[Příjmení]]="","",Result_table[[#This Row],[Příjmení]])</f>
        <v>RAUSCHERT</v>
      </c>
      <c r="F94" s="1" t="str">
        <f>IF(Result_table[[#This Row],[Jméno]]="","",Result_table[[#This Row],[Jméno]])</f>
        <v>Albert</v>
      </c>
      <c r="G94" s="1" t="str">
        <f>IF(Result_table[[#This Row],[Země]]="","",Result_table[[#This Row],[Země]])</f>
        <v>CZE</v>
      </c>
      <c r="H94" s="1" t="str">
        <f>IF(Result_table[[#This Row],[Oddíl]]="","",Result_table[[#This Row],[Oddíl]])</f>
        <v>Tufo Pardus Prostějov</v>
      </c>
      <c r="I94" s="1" t="str">
        <f>IF(Result_table[[#This Row],[Pohlaví]]="","",Result_table[[#This Row],[Pohlaví]])</f>
        <v>M</v>
      </c>
      <c r="J94" s="1" t="str">
        <f>IF(Result_table[[#This Row],[Fáze]]="","",Result_table[[#This Row],[Fáze]])</f>
        <v/>
      </c>
      <c r="K94" s="1" t="str">
        <f>IF(Result_table[[#This Row],[Heat]]="","",Result_table[[#This Row],[Heat]])</f>
        <v/>
      </c>
      <c r="L94" s="1" t="str">
        <f>IF(Result_table[[#This Row],[Výsledek]]="","",Result_table[[#This Row],[Výsledek]])</f>
        <v/>
      </c>
      <c r="M94" s="1" t="str">
        <f>IF(Result_table[[#This Row],[IRM]]="","",Result_table[[#This Row],[IRM]])</f>
        <v/>
      </c>
      <c r="N94" s="1">
        <f>IF(Result_table[[#This Row],[Řezení]]="","",Result_table[[#This Row],[Řezení]])</f>
        <v>20</v>
      </c>
    </row>
    <row r="95" spans="1:14" x14ac:dyDescent="0.2">
      <c r="A95" s="1" t="str">
        <f>IF(Result_table[[#This Row],[Category]]="","",VLOOKUP(Result_table[[#This Row],[Category]],Číselníky!$A$2:$B$23,2,FALSE))</f>
        <v>JUN</v>
      </c>
      <c r="B95" s="1">
        <f>IF(Result_table[[#This Row],[Umístění]]="","",Result_table[[#This Row],[Umístění]])</f>
        <v>21</v>
      </c>
      <c r="C95" s="1">
        <f>IF(Result_table[[#This Row],[Start. Číslo]]="","",Result_table[[#This Row],[Start. Číslo]])</f>
        <v>144</v>
      </c>
      <c r="D95" s="1">
        <f>IF(Result_table[[#This Row],[UCI ID]]="","",Result_table[[#This Row],[UCI ID]])</f>
        <v>10146622150</v>
      </c>
      <c r="E95" s="1" t="str">
        <f>IF(Result_table[[#This Row],[Příjmení]]="","",Result_table[[#This Row],[Příjmení]])</f>
        <v>LAZUR</v>
      </c>
      <c r="F95" s="1" t="str">
        <f>IF(Result_table[[#This Row],[Jméno]]="","",Result_table[[#This Row],[Jméno]])</f>
        <v>Šimon</v>
      </c>
      <c r="G95" s="1" t="str">
        <f>IF(Result_table[[#This Row],[Země]]="","",Result_table[[#This Row],[Země]])</f>
        <v>CZE</v>
      </c>
      <c r="H95" s="1" t="str">
        <f>IF(Result_table[[#This Row],[Oddíl]]="","",Result_table[[#This Row],[Oddíl]])</f>
        <v>Kovo Praha</v>
      </c>
      <c r="I95" s="1" t="str">
        <f>IF(Result_table[[#This Row],[Pohlaví]]="","",Result_table[[#This Row],[Pohlaví]])</f>
        <v>M</v>
      </c>
      <c r="J95" s="1" t="str">
        <f>IF(Result_table[[#This Row],[Fáze]]="","",Result_table[[#This Row],[Fáze]])</f>
        <v/>
      </c>
      <c r="K95" s="1" t="str">
        <f>IF(Result_table[[#This Row],[Heat]]="","",Result_table[[#This Row],[Heat]])</f>
        <v/>
      </c>
      <c r="L95" s="1" t="str">
        <f>IF(Result_table[[#This Row],[Výsledek]]="","",Result_table[[#This Row],[Výsledek]])</f>
        <v/>
      </c>
      <c r="M95" s="1" t="str">
        <f>IF(Result_table[[#This Row],[IRM]]="","",Result_table[[#This Row],[IRM]])</f>
        <v/>
      </c>
      <c r="N95" s="1">
        <f>IF(Result_table[[#This Row],[Řezení]]="","",Result_table[[#This Row],[Řezení]])</f>
        <v>21</v>
      </c>
    </row>
    <row r="96" spans="1:14" x14ac:dyDescent="0.2">
      <c r="A96" s="1" t="str">
        <f>IF(Result_table[[#This Row],[Category]]="","",VLOOKUP(Result_table[[#This Row],[Category]],Číselníky!$A$2:$B$23,2,FALSE))</f>
        <v>JUN</v>
      </c>
      <c r="B96" s="1">
        <f>IF(Result_table[[#This Row],[Umístění]]="","",Result_table[[#This Row],[Umístění]])</f>
        <v>22</v>
      </c>
      <c r="C96" s="1">
        <f>IF(Result_table[[#This Row],[Start. Číslo]]="","",Result_table[[#This Row],[Start. Číslo]])</f>
        <v>140</v>
      </c>
      <c r="D96" s="1">
        <f>IF(Result_table[[#This Row],[UCI ID]]="","",Result_table[[#This Row],[UCI ID]])</f>
        <v>10090326683</v>
      </c>
      <c r="E96" s="1" t="str">
        <f>IF(Result_table[[#This Row],[Příjmení]]="","",Result_table[[#This Row],[Příjmení]])</f>
        <v>KATREŇÁK</v>
      </c>
      <c r="F96" s="1" t="str">
        <f>IF(Result_table[[#This Row],[Jméno]]="","",Result_table[[#This Row],[Jméno]])</f>
        <v>Samuel</v>
      </c>
      <c r="G96" s="1" t="str">
        <f>IF(Result_table[[#This Row],[Země]]="","",Result_table[[#This Row],[Země]])</f>
        <v>SVK</v>
      </c>
      <c r="H96" s="1" t="str">
        <f>IF(Result_table[[#This Row],[Oddíl]]="","",Result_table[[#This Row],[Oddíl]])</f>
        <v>CK EPIC Dohňany</v>
      </c>
      <c r="I96" s="1" t="str">
        <f>IF(Result_table[[#This Row],[Pohlaví]]="","",Result_table[[#This Row],[Pohlaví]])</f>
        <v>M</v>
      </c>
      <c r="J96" s="1" t="str">
        <f>IF(Result_table[[#This Row],[Fáze]]="","",Result_table[[#This Row],[Fáze]])</f>
        <v/>
      </c>
      <c r="K96" s="1" t="str">
        <f>IF(Result_table[[#This Row],[Heat]]="","",Result_table[[#This Row],[Heat]])</f>
        <v/>
      </c>
      <c r="L96" s="1" t="str">
        <f>IF(Result_table[[#This Row],[Výsledek]]="","",Result_table[[#This Row],[Výsledek]])</f>
        <v/>
      </c>
      <c r="M96" s="1" t="str">
        <f>IF(Result_table[[#This Row],[IRM]]="","",Result_table[[#This Row],[IRM]])</f>
        <v/>
      </c>
      <c r="N96" s="1">
        <f>IF(Result_table[[#This Row],[Řezení]]="","",Result_table[[#This Row],[Řezení]])</f>
        <v>22</v>
      </c>
    </row>
    <row r="97" spans="1:14" x14ac:dyDescent="0.2">
      <c r="A97" s="1" t="str">
        <f>IF(Result_table[[#This Row],[Category]]="","",VLOOKUP(Result_table[[#This Row],[Category]],Číselníky!$A$2:$B$23,2,FALSE))</f>
        <v>JUN</v>
      </c>
      <c r="B97" s="1">
        <f>IF(Result_table[[#This Row],[Umístění]]="","",Result_table[[#This Row],[Umístění]])</f>
        <v>23</v>
      </c>
      <c r="C97" s="1">
        <f>IF(Result_table[[#This Row],[Start. Číslo]]="","",Result_table[[#This Row],[Start. Číslo]])</f>
        <v>131</v>
      </c>
      <c r="D97" s="1">
        <f>IF(Result_table[[#This Row],[UCI ID]]="","",Result_table[[#This Row],[UCI ID]])</f>
        <v>10105848707</v>
      </c>
      <c r="E97" s="1" t="str">
        <f>IF(Result_table[[#This Row],[Příjmení]]="","",Result_table[[#This Row],[Příjmení]])</f>
        <v>CONSTANTINESCU</v>
      </c>
      <c r="F97" s="1" t="str">
        <f>IF(Result_table[[#This Row],[Jméno]]="","",Result_table[[#This Row],[Jméno]])</f>
        <v>Andrei-Ciprian</v>
      </c>
      <c r="G97" s="1" t="str">
        <f>IF(Result_table[[#This Row],[Země]]="","",Result_table[[#This Row],[Země]])</f>
        <v>ROU</v>
      </c>
      <c r="H97" s="1" t="str">
        <f>IF(Result_table[[#This Row],[Oddíl]]="","",Result_table[[#This Row],[Oddíl]])</f>
        <v>Romania</v>
      </c>
      <c r="I97" s="1" t="str">
        <f>IF(Result_table[[#This Row],[Pohlaví]]="","",Result_table[[#This Row],[Pohlaví]])</f>
        <v>M</v>
      </c>
      <c r="J97" s="1" t="str">
        <f>IF(Result_table[[#This Row],[Fáze]]="","",Result_table[[#This Row],[Fáze]])</f>
        <v/>
      </c>
      <c r="K97" s="1" t="str">
        <f>IF(Result_table[[#This Row],[Heat]]="","",Result_table[[#This Row],[Heat]])</f>
        <v/>
      </c>
      <c r="L97" s="1" t="str">
        <f>IF(Result_table[[#This Row],[Výsledek]]="","",Result_table[[#This Row],[Výsledek]])</f>
        <v/>
      </c>
      <c r="M97" s="1" t="str">
        <f>IF(Result_table[[#This Row],[IRM]]="","",Result_table[[#This Row],[IRM]])</f>
        <v/>
      </c>
      <c r="N97" s="1">
        <f>IF(Result_table[[#This Row],[Řezení]]="","",Result_table[[#This Row],[Řezení]])</f>
        <v>23</v>
      </c>
    </row>
    <row r="98" spans="1:14" x14ac:dyDescent="0.2">
      <c r="A98" s="1" t="str">
        <f>IF(Result_table[[#This Row],[Category]]="","",VLOOKUP(Result_table[[#This Row],[Category]],Číselníky!$A$2:$B$23,2,FALSE))</f>
        <v>JUN</v>
      </c>
      <c r="B98" s="1">
        <f>IF(Result_table[[#This Row],[Umístění]]="","",Result_table[[#This Row],[Umístění]])</f>
        <v>24</v>
      </c>
      <c r="C98" s="1">
        <f>IF(Result_table[[#This Row],[Start. Číslo]]="","",Result_table[[#This Row],[Start. Číslo]])</f>
        <v>135</v>
      </c>
      <c r="D98" s="1">
        <f>IF(Result_table[[#This Row],[UCI ID]]="","",Result_table[[#This Row],[UCI ID]])</f>
        <v>10112435916</v>
      </c>
      <c r="E98" s="1" t="str">
        <f>IF(Result_table[[#This Row],[Příjmení]]="","",Result_table[[#This Row],[Příjmení]])</f>
        <v>VAŠINA</v>
      </c>
      <c r="F98" s="1" t="str">
        <f>IF(Result_table[[#This Row],[Jméno]]="","",Result_table[[#This Row],[Jméno]])</f>
        <v>Matěj</v>
      </c>
      <c r="G98" s="1" t="str">
        <f>IF(Result_table[[#This Row],[Země]]="","",Result_table[[#This Row],[Země]])</f>
        <v>CZE</v>
      </c>
      <c r="H98" s="1" t="str">
        <f>IF(Result_table[[#This Row],[Oddíl]]="","",Result_table[[#This Row],[Oddíl]])</f>
        <v>TJ Favorit Brno</v>
      </c>
      <c r="I98" s="1" t="str">
        <f>IF(Result_table[[#This Row],[Pohlaví]]="","",Result_table[[#This Row],[Pohlaví]])</f>
        <v>M</v>
      </c>
      <c r="J98" s="1" t="str">
        <f>IF(Result_table[[#This Row],[Fáze]]="","",Result_table[[#This Row],[Fáze]])</f>
        <v/>
      </c>
      <c r="K98" s="1" t="str">
        <f>IF(Result_table[[#This Row],[Heat]]="","",Result_table[[#This Row],[Heat]])</f>
        <v/>
      </c>
      <c r="L98" s="1" t="str">
        <f>IF(Result_table[[#This Row],[Výsledek]]="","",Result_table[[#This Row],[Výsledek]])</f>
        <v/>
      </c>
      <c r="M98" s="1" t="str">
        <f>IF(Result_table[[#This Row],[IRM]]="","",Result_table[[#This Row],[IRM]])</f>
        <v/>
      </c>
      <c r="N98" s="1">
        <f>IF(Result_table[[#This Row],[Řezení]]="","",Result_table[[#This Row],[Řezení]])</f>
        <v>24</v>
      </c>
    </row>
    <row r="99" spans="1:14" x14ac:dyDescent="0.2">
      <c r="A99" s="1" t="str">
        <f>IF(Result_table[[#This Row],[Category]]="","",VLOOKUP(Result_table[[#This Row],[Category]],Číselníky!$A$2:$B$23,2,FALSE))</f>
        <v>JUN</v>
      </c>
      <c r="B99" s="1">
        <f>IF(Result_table[[#This Row],[Umístění]]="","",Result_table[[#This Row],[Umístění]])</f>
        <v>25</v>
      </c>
      <c r="C99" s="1">
        <f>IF(Result_table[[#This Row],[Start. Číslo]]="","",Result_table[[#This Row],[Start. Číslo]])</f>
        <v>119</v>
      </c>
      <c r="D99" s="1">
        <f>IF(Result_table[[#This Row],[UCI ID]]="","",Result_table[[#This Row],[UCI ID]])</f>
        <v>10106986334</v>
      </c>
      <c r="E99" s="1" t="str">
        <f>IF(Result_table[[#This Row],[Příjmení]]="","",Result_table[[#This Row],[Příjmení]])</f>
        <v>HOFERICA</v>
      </c>
      <c r="F99" s="1" t="str">
        <f>IF(Result_table[[#This Row],[Jméno]]="","",Result_table[[#This Row],[Jméno]])</f>
        <v>Adam</v>
      </c>
      <c r="G99" s="1" t="str">
        <f>IF(Result_table[[#This Row],[Země]]="","",Result_table[[#This Row],[Země]])</f>
        <v>SVK</v>
      </c>
      <c r="H99" s="1" t="str">
        <f>IF(Result_table[[#This Row],[Oddíl]]="","",Result_table[[#This Row],[Oddíl]])</f>
        <v>CyS Akadémeia Petera Sagana</v>
      </c>
      <c r="I99" s="1" t="str">
        <f>IF(Result_table[[#This Row],[Pohlaví]]="","",Result_table[[#This Row],[Pohlaví]])</f>
        <v>M</v>
      </c>
      <c r="J99" s="1" t="str">
        <f>IF(Result_table[[#This Row],[Fáze]]="","",Result_table[[#This Row],[Fáze]])</f>
        <v/>
      </c>
      <c r="K99" s="1" t="str">
        <f>IF(Result_table[[#This Row],[Heat]]="","",Result_table[[#This Row],[Heat]])</f>
        <v/>
      </c>
      <c r="L99" s="1" t="str">
        <f>IF(Result_table[[#This Row],[Výsledek]]="","",Result_table[[#This Row],[Výsledek]])</f>
        <v/>
      </c>
      <c r="M99" s="1" t="str">
        <f>IF(Result_table[[#This Row],[IRM]]="","",Result_table[[#This Row],[IRM]])</f>
        <v/>
      </c>
      <c r="N99" s="1">
        <f>IF(Result_table[[#This Row],[Řezení]]="","",Result_table[[#This Row],[Řezení]])</f>
        <v>25</v>
      </c>
    </row>
    <row r="100" spans="1:14" x14ac:dyDescent="0.2">
      <c r="A100" s="1" t="str">
        <f>IF(Result_table[[#This Row],[Category]]="","",VLOOKUP(Result_table[[#This Row],[Category]],Číselníky!$A$2:$B$23,2,FALSE))</f>
        <v>JUN</v>
      </c>
      <c r="B100" s="1">
        <f>IF(Result_table[[#This Row],[Umístění]]="","",Result_table[[#This Row],[Umístění]])</f>
        <v>26</v>
      </c>
      <c r="C100" s="1">
        <f>IF(Result_table[[#This Row],[Start. Číslo]]="","",Result_table[[#This Row],[Start. Číslo]])</f>
        <v>142</v>
      </c>
      <c r="D100" s="1">
        <f>IF(Result_table[[#This Row],[UCI ID]]="","",Result_table[[#This Row],[UCI ID]])</f>
        <v>10142719922</v>
      </c>
      <c r="E100" s="1" t="str">
        <f>IF(Result_table[[#This Row],[Příjmení]]="","",Result_table[[#This Row],[Příjmení]])</f>
        <v>KYGUOLIS</v>
      </c>
      <c r="F100" s="1" t="str">
        <f>IF(Result_table[[#This Row],[Jméno]]="","",Result_table[[#This Row],[Jméno]])</f>
        <v>Adrijus</v>
      </c>
      <c r="G100" s="1" t="str">
        <f>IF(Result_table[[#This Row],[Země]]="","",Result_table[[#This Row],[Země]])</f>
        <v>LTU</v>
      </c>
      <c r="H100" s="1" t="str">
        <f>IF(Result_table[[#This Row],[Oddíl]]="","",Result_table[[#This Row],[Oddíl]])</f>
        <v>LTU</v>
      </c>
      <c r="I100" s="1" t="str">
        <f>IF(Result_table[[#This Row],[Pohlaví]]="","",Result_table[[#This Row],[Pohlaví]])</f>
        <v>M</v>
      </c>
      <c r="J100" s="1" t="str">
        <f>IF(Result_table[[#This Row],[Fáze]]="","",Result_table[[#This Row],[Fáze]])</f>
        <v/>
      </c>
      <c r="K100" s="1" t="str">
        <f>IF(Result_table[[#This Row],[Heat]]="","",Result_table[[#This Row],[Heat]])</f>
        <v/>
      </c>
      <c r="L100" s="1" t="str">
        <f>IF(Result_table[[#This Row],[Výsledek]]="","",Result_table[[#This Row],[Výsledek]])</f>
        <v/>
      </c>
      <c r="M100" s="1" t="str">
        <f>IF(Result_table[[#This Row],[IRM]]="","",Result_table[[#This Row],[IRM]])</f>
        <v/>
      </c>
      <c r="N100" s="1">
        <f>IF(Result_table[[#This Row],[Řezení]]="","",Result_table[[#This Row],[Řezení]])</f>
        <v>26</v>
      </c>
    </row>
    <row r="101" spans="1:14" x14ac:dyDescent="0.2">
      <c r="A101" s="1" t="str">
        <f>IF(Result_table[[#This Row],[Category]]="","",VLOOKUP(Result_table[[#This Row],[Category]],Číselníky!$A$2:$B$23,2,FALSE))</f>
        <v>JUN</v>
      </c>
      <c r="B101" s="1">
        <f>IF(Result_table[[#This Row],[Umístění]]="","",Result_table[[#This Row],[Umístění]])</f>
        <v>27</v>
      </c>
      <c r="C101" s="1">
        <f>IF(Result_table[[#This Row],[Start. Číslo]]="","",Result_table[[#This Row],[Start. Číslo]])</f>
        <v>132</v>
      </c>
      <c r="D101" s="1">
        <f>IF(Result_table[[#This Row],[UCI ID]]="","",Result_table[[#This Row],[UCI ID]])</f>
        <v>10092627102</v>
      </c>
      <c r="E101" s="1" t="str">
        <f>IF(Result_table[[#This Row],[Příjmení]]="","",Result_table[[#This Row],[Příjmení]])</f>
        <v>BRANČ</v>
      </c>
      <c r="F101" s="1" t="str">
        <f>IF(Result_table[[#This Row],[Jméno]]="","",Result_table[[#This Row],[Jméno]])</f>
        <v>Matyáš</v>
      </c>
      <c r="G101" s="1" t="str">
        <f>IF(Result_table[[#This Row],[Země]]="","",Result_table[[#This Row],[Země]])</f>
        <v>CZE</v>
      </c>
      <c r="H101" s="1" t="str">
        <f>IF(Result_table[[#This Row],[Oddíl]]="","",Result_table[[#This Row],[Oddíl]])</f>
        <v>TJ Favorit Brno</v>
      </c>
      <c r="I101" s="1" t="str">
        <f>IF(Result_table[[#This Row],[Pohlaví]]="","",Result_table[[#This Row],[Pohlaví]])</f>
        <v>M</v>
      </c>
      <c r="J101" s="1" t="str">
        <f>IF(Result_table[[#This Row],[Fáze]]="","",Result_table[[#This Row],[Fáze]])</f>
        <v/>
      </c>
      <c r="K101" s="1" t="str">
        <f>IF(Result_table[[#This Row],[Heat]]="","",Result_table[[#This Row],[Heat]])</f>
        <v/>
      </c>
      <c r="L101" s="1" t="str">
        <f>IF(Result_table[[#This Row],[Výsledek]]="","",Result_table[[#This Row],[Výsledek]])</f>
        <v/>
      </c>
      <c r="M101" s="1" t="str">
        <f>IF(Result_table[[#This Row],[IRM]]="","",Result_table[[#This Row],[IRM]])</f>
        <v/>
      </c>
      <c r="N101" s="1">
        <f>IF(Result_table[[#This Row],[Řezení]]="","",Result_table[[#This Row],[Řezení]])</f>
        <v>27</v>
      </c>
    </row>
    <row r="102" spans="1:14" x14ac:dyDescent="0.2">
      <c r="A102" s="1" t="str">
        <f>IF(Result_table[[#This Row],[Category]]="","",VLOOKUP(Result_table[[#This Row],[Category]],Číselníky!$A$2:$B$23,2,FALSE))</f>
        <v>JUN</v>
      </c>
      <c r="B102" s="1">
        <f>IF(Result_table[[#This Row],[Umístění]]="","",Result_table[[#This Row],[Umístění]])</f>
        <v>28</v>
      </c>
      <c r="C102" s="1">
        <f>IF(Result_table[[#This Row],[Start. Číslo]]="","",Result_table[[#This Row],[Start. Číslo]])</f>
        <v>148</v>
      </c>
      <c r="D102" s="1">
        <f>IF(Result_table[[#This Row],[UCI ID]]="","",Result_table[[#This Row],[UCI ID]])</f>
        <v>10119535104</v>
      </c>
      <c r="E102" s="1" t="str">
        <f>IF(Result_table[[#This Row],[Příjmení]]="","",Result_table[[#This Row],[Příjmení]])</f>
        <v>REIN-KERESZTES</v>
      </c>
      <c r="F102" s="1" t="str">
        <f>IF(Result_table[[#This Row],[Jméno]]="","",Result_table[[#This Row],[Jméno]])</f>
        <v>Zente</v>
      </c>
      <c r="G102" s="1" t="str">
        <f>IF(Result_table[[#This Row],[Země]]="","",Result_table[[#This Row],[Země]])</f>
        <v>HUN</v>
      </c>
      <c r="H102" s="1" t="str">
        <f>IF(Result_table[[#This Row],[Oddíl]]="","",Result_table[[#This Row],[Oddíl]])</f>
        <v/>
      </c>
      <c r="I102" s="1" t="str">
        <f>IF(Result_table[[#This Row],[Pohlaví]]="","",Result_table[[#This Row],[Pohlaví]])</f>
        <v>M</v>
      </c>
      <c r="J102" s="1" t="str">
        <f>IF(Result_table[[#This Row],[Fáze]]="","",Result_table[[#This Row],[Fáze]])</f>
        <v/>
      </c>
      <c r="K102" s="1" t="str">
        <f>IF(Result_table[[#This Row],[Heat]]="","",Result_table[[#This Row],[Heat]])</f>
        <v/>
      </c>
      <c r="L102" s="1" t="str">
        <f>IF(Result_table[[#This Row],[Výsledek]]="","",Result_table[[#This Row],[Výsledek]])</f>
        <v/>
      </c>
      <c r="M102" s="1" t="str">
        <f>IF(Result_table[[#This Row],[IRM]]="","",Result_table[[#This Row],[IRM]])</f>
        <v/>
      </c>
      <c r="N102" s="1">
        <f>IF(Result_table[[#This Row],[Řezení]]="","",Result_table[[#This Row],[Řezení]])</f>
        <v>28</v>
      </c>
    </row>
    <row r="103" spans="1:14" x14ac:dyDescent="0.2">
      <c r="A103" s="1" t="str">
        <f>IF(Result_table[[#This Row],[Category]]="","",VLOOKUP(Result_table[[#This Row],[Category]],Číselníky!$A$2:$B$23,2,FALSE))</f>
        <v>JUN</v>
      </c>
      <c r="B103" s="1">
        <f>IF(Result_table[[#This Row],[Umístění]]="","",Result_table[[#This Row],[Umístění]])</f>
        <v>29</v>
      </c>
      <c r="C103" s="1">
        <f>IF(Result_table[[#This Row],[Start. Číslo]]="","",Result_table[[#This Row],[Start. Číslo]])</f>
        <v>134</v>
      </c>
      <c r="D103" s="1">
        <f>IF(Result_table[[#This Row],[UCI ID]]="","",Result_table[[#This Row],[UCI ID]])</f>
        <v>10082683689</v>
      </c>
      <c r="E103" s="1" t="str">
        <f>IF(Result_table[[#This Row],[Příjmení]]="","",Result_table[[#This Row],[Příjmení]])</f>
        <v>MOKRÝ</v>
      </c>
      <c r="F103" s="1" t="str">
        <f>IF(Result_table[[#This Row],[Jméno]]="","",Result_table[[#This Row],[Jméno]])</f>
        <v>Matyáš</v>
      </c>
      <c r="G103" s="1" t="str">
        <f>IF(Result_table[[#This Row],[Země]]="","",Result_table[[#This Row],[Země]])</f>
        <v>CZE</v>
      </c>
      <c r="H103" s="1" t="str">
        <f>IF(Result_table[[#This Row],[Oddíl]]="","",Result_table[[#This Row],[Oddíl]])</f>
        <v>TJ Favorit Brno</v>
      </c>
      <c r="I103" s="1" t="str">
        <f>IF(Result_table[[#This Row],[Pohlaví]]="","",Result_table[[#This Row],[Pohlaví]])</f>
        <v>M</v>
      </c>
      <c r="J103" s="1" t="str">
        <f>IF(Result_table[[#This Row],[Fáze]]="","",Result_table[[#This Row],[Fáze]])</f>
        <v/>
      </c>
      <c r="K103" s="1" t="str">
        <f>IF(Result_table[[#This Row],[Heat]]="","",Result_table[[#This Row],[Heat]])</f>
        <v/>
      </c>
      <c r="L103" s="1" t="str">
        <f>IF(Result_table[[#This Row],[Výsledek]]="","",Result_table[[#This Row],[Výsledek]])</f>
        <v/>
      </c>
      <c r="M103" s="1" t="str">
        <f>IF(Result_table[[#This Row],[IRM]]="","",Result_table[[#This Row],[IRM]])</f>
        <v/>
      </c>
      <c r="N103" s="1">
        <f>IF(Result_table[[#This Row],[Řezení]]="","",Result_table[[#This Row],[Řezení]])</f>
        <v>29</v>
      </c>
    </row>
    <row r="104" spans="1:14" x14ac:dyDescent="0.2">
      <c r="A104" s="1" t="str">
        <f>IF(Result_table[[#This Row],[Category]]="","",VLOOKUP(Result_table[[#This Row],[Category]],Číselníky!$A$2:$B$23,2,FALSE))</f>
        <v>JUN</v>
      </c>
      <c r="B104" s="1">
        <f>IF(Result_table[[#This Row],[Umístění]]="","",Result_table[[#This Row],[Umístění]])</f>
        <v>30</v>
      </c>
      <c r="C104" s="1">
        <f>IF(Result_table[[#This Row],[Start. Číslo]]="","",Result_table[[#This Row],[Start. Číslo]])</f>
        <v>121</v>
      </c>
      <c r="D104" s="1">
        <f>IF(Result_table[[#This Row],[UCI ID]]="","",Result_table[[#This Row],[UCI ID]])</f>
        <v>10152108714</v>
      </c>
      <c r="E104" s="1" t="str">
        <f>IF(Result_table[[#This Row],[Příjmení]]="","",Result_table[[#This Row],[Příjmení]])</f>
        <v>SABOL</v>
      </c>
      <c r="F104" s="1" t="str">
        <f>IF(Result_table[[#This Row],[Jméno]]="","",Result_table[[#This Row],[Jméno]])</f>
        <v>Daniel</v>
      </c>
      <c r="G104" s="1" t="str">
        <f>IF(Result_table[[#This Row],[Země]]="","",Result_table[[#This Row],[Země]])</f>
        <v>SVK</v>
      </c>
      <c r="H104" s="1" t="str">
        <f>IF(Result_table[[#This Row],[Oddíl]]="","",Result_table[[#This Row],[Oddíl]])</f>
        <v>Cyklo Čajka Racing</v>
      </c>
      <c r="I104" s="1" t="str">
        <f>IF(Result_table[[#This Row],[Pohlaví]]="","",Result_table[[#This Row],[Pohlaví]])</f>
        <v>M</v>
      </c>
      <c r="J104" s="1" t="str">
        <f>IF(Result_table[[#This Row],[Fáze]]="","",Result_table[[#This Row],[Fáze]])</f>
        <v/>
      </c>
      <c r="K104" s="1" t="str">
        <f>IF(Result_table[[#This Row],[Heat]]="","",Result_table[[#This Row],[Heat]])</f>
        <v/>
      </c>
      <c r="L104" s="1" t="str">
        <f>IF(Result_table[[#This Row],[Výsledek]]="","",Result_table[[#This Row],[Výsledek]])</f>
        <v/>
      </c>
      <c r="M104" s="1" t="str">
        <f>IF(Result_table[[#This Row],[IRM]]="","",Result_table[[#This Row],[IRM]])</f>
        <v/>
      </c>
      <c r="N104" s="1">
        <f>IF(Result_table[[#This Row],[Řezení]]="","",Result_table[[#This Row],[Řezení]])</f>
        <v>30</v>
      </c>
    </row>
    <row r="105" spans="1:14" x14ac:dyDescent="0.2">
      <c r="A105" s="1" t="str">
        <f>IF(Result_table[[#This Row],[Category]]="","",VLOOKUP(Result_table[[#This Row],[Category]],Číselníky!$A$2:$B$23,2,FALSE))</f>
        <v>JUN</v>
      </c>
      <c r="B105" s="1">
        <f>IF(Result_table[[#This Row],[Umístění]]="","",Result_table[[#This Row],[Umístění]])</f>
        <v>31</v>
      </c>
      <c r="C105" s="1">
        <f>IF(Result_table[[#This Row],[Start. Číslo]]="","",Result_table[[#This Row],[Start. Číslo]])</f>
        <v>126</v>
      </c>
      <c r="D105" s="1">
        <f>IF(Result_table[[#This Row],[UCI ID]]="","",Result_table[[#This Row],[UCI ID]])</f>
        <v>10046039719</v>
      </c>
      <c r="E105" s="1" t="str">
        <f>IF(Result_table[[#This Row],[Příjmení]]="","",Result_table[[#This Row],[Příjmení]])</f>
        <v>HRICO</v>
      </c>
      <c r="F105" s="1" t="str">
        <f>IF(Result_table[[#This Row],[Jméno]]="","",Result_table[[#This Row],[Jméno]])</f>
        <v>Ondrej</v>
      </c>
      <c r="G105" s="1" t="str">
        <f>IF(Result_table[[#This Row],[Země]]="","",Result_table[[#This Row],[Země]])</f>
        <v>SVK</v>
      </c>
      <c r="H105" s="1" t="str">
        <f>IF(Result_table[[#This Row],[Oddíl]]="","",Result_table[[#This Row],[Oddíl]])</f>
        <v>ŠK Železiarne Podbrezová</v>
      </c>
      <c r="I105" s="1" t="str">
        <f>IF(Result_table[[#This Row],[Pohlaví]]="","",Result_table[[#This Row],[Pohlaví]])</f>
        <v>M</v>
      </c>
      <c r="J105" s="1" t="str">
        <f>IF(Result_table[[#This Row],[Fáze]]="","",Result_table[[#This Row],[Fáze]])</f>
        <v/>
      </c>
      <c r="K105" s="1" t="str">
        <f>IF(Result_table[[#This Row],[Heat]]="","",Result_table[[#This Row],[Heat]])</f>
        <v/>
      </c>
      <c r="L105" s="1" t="str">
        <f>IF(Result_table[[#This Row],[Výsledek]]="","",Result_table[[#This Row],[Výsledek]])</f>
        <v/>
      </c>
      <c r="M105" s="1" t="str">
        <f>IF(Result_table[[#This Row],[IRM]]="","",Result_table[[#This Row],[IRM]])</f>
        <v/>
      </c>
      <c r="N105" s="1">
        <f>IF(Result_table[[#This Row],[Řezení]]="","",Result_table[[#This Row],[Řezení]])</f>
        <v>31</v>
      </c>
    </row>
    <row r="106" spans="1:14" x14ac:dyDescent="0.2">
      <c r="A106" s="1" t="str">
        <f>IF(Result_table[[#This Row],[Category]]="","",VLOOKUP(Result_table[[#This Row],[Category]],Číselníky!$A$2:$B$23,2,FALSE))</f>
        <v>JUN</v>
      </c>
      <c r="B106" s="1">
        <f>IF(Result_table[[#This Row],[Umístění]]="","",Result_table[[#This Row],[Umístění]])</f>
        <v>32</v>
      </c>
      <c r="C106" s="1">
        <f>IF(Result_table[[#This Row],[Start. Číslo]]="","",Result_table[[#This Row],[Start. Číslo]])</f>
        <v>128</v>
      </c>
      <c r="D106" s="1">
        <f>IF(Result_table[[#This Row],[UCI ID]]="","",Result_table[[#This Row],[UCI ID]])</f>
        <v>10092626694</v>
      </c>
      <c r="E106" s="1" t="str">
        <f>IF(Result_table[[#This Row],[Příjmení]]="","",Result_table[[#This Row],[Příjmení]])</f>
        <v>HUBÁČEK</v>
      </c>
      <c r="F106" s="1" t="str">
        <f>IF(Result_table[[#This Row],[Jméno]]="","",Result_table[[#This Row],[Jméno]])</f>
        <v>Jaroslav</v>
      </c>
      <c r="G106" s="1" t="str">
        <f>IF(Result_table[[#This Row],[Země]]="","",Result_table[[#This Row],[Země]])</f>
        <v>CZE</v>
      </c>
      <c r="H106" s="1" t="str">
        <f>IF(Result_table[[#This Row],[Oddíl]]="","",Result_table[[#This Row],[Oddíl]])</f>
        <v>Team Dukla Praha</v>
      </c>
      <c r="I106" s="1" t="str">
        <f>IF(Result_table[[#This Row],[Pohlaví]]="","",Result_table[[#This Row],[Pohlaví]])</f>
        <v>M</v>
      </c>
      <c r="J106" s="1" t="str">
        <f>IF(Result_table[[#This Row],[Fáze]]="","",Result_table[[#This Row],[Fáze]])</f>
        <v/>
      </c>
      <c r="K106" s="1" t="str">
        <f>IF(Result_table[[#This Row],[Heat]]="","",Result_table[[#This Row],[Heat]])</f>
        <v/>
      </c>
      <c r="L106" s="1" t="str">
        <f>IF(Result_table[[#This Row],[Výsledek]]="","",Result_table[[#This Row],[Výsledek]])</f>
        <v/>
      </c>
      <c r="M106" s="1" t="str">
        <f>IF(Result_table[[#This Row],[IRM]]="","",Result_table[[#This Row],[IRM]])</f>
        <v/>
      </c>
      <c r="N106" s="1">
        <f>IF(Result_table[[#This Row],[Řezení]]="","",Result_table[[#This Row],[Řezení]])</f>
        <v>32</v>
      </c>
    </row>
    <row r="107" spans="1:14" x14ac:dyDescent="0.2">
      <c r="A107" s="1" t="str">
        <f>IF(Result_table[[#This Row],[Category]]="","",VLOOKUP(Result_table[[#This Row],[Category]],Číselníky!$A$2:$B$23,2,FALSE))</f>
        <v>JUN</v>
      </c>
      <c r="B107" s="1">
        <f>IF(Result_table[[#This Row],[Umístění]]="","",Result_table[[#This Row],[Umístění]])</f>
        <v>33</v>
      </c>
      <c r="C107" s="1">
        <f>IF(Result_table[[#This Row],[Start. Číslo]]="","",Result_table[[#This Row],[Start. Číslo]])</f>
        <v>138</v>
      </c>
      <c r="D107" s="1">
        <f>IF(Result_table[[#This Row],[UCI ID]]="","",Result_table[[#This Row],[UCI ID]])</f>
        <v>10055996464</v>
      </c>
      <c r="E107" s="1" t="str">
        <f>IF(Result_table[[#This Row],[Příjmení]]="","",Result_table[[#This Row],[Příjmení]])</f>
        <v>ZÁHOREC</v>
      </c>
      <c r="F107" s="1" t="str">
        <f>IF(Result_table[[#This Row],[Jméno]]="","",Result_table[[#This Row],[Jméno]])</f>
        <v>Filip</v>
      </c>
      <c r="G107" s="1" t="str">
        <f>IF(Result_table[[#This Row],[Země]]="","",Result_table[[#This Row],[Země]])</f>
        <v>SVK</v>
      </c>
      <c r="H107" s="1" t="str">
        <f>IF(Result_table[[#This Row],[Oddíl]]="","",Result_table[[#This Row],[Oddíl]])</f>
        <v>CK EPIC Dohňany</v>
      </c>
      <c r="I107" s="1" t="str">
        <f>IF(Result_table[[#This Row],[Pohlaví]]="","",Result_table[[#This Row],[Pohlaví]])</f>
        <v>M</v>
      </c>
      <c r="J107" s="1" t="str">
        <f>IF(Result_table[[#This Row],[Fáze]]="","",Result_table[[#This Row],[Fáze]])</f>
        <v/>
      </c>
      <c r="K107" s="1" t="str">
        <f>IF(Result_table[[#This Row],[Heat]]="","",Result_table[[#This Row],[Heat]])</f>
        <v/>
      </c>
      <c r="L107" s="1" t="str">
        <f>IF(Result_table[[#This Row],[Výsledek]]="","",Result_table[[#This Row],[Výsledek]])</f>
        <v/>
      </c>
      <c r="M107" s="1" t="str">
        <f>IF(Result_table[[#This Row],[IRM]]="","",Result_table[[#This Row],[IRM]])</f>
        <v/>
      </c>
      <c r="N107" s="1">
        <f>IF(Result_table[[#This Row],[Řezení]]="","",Result_table[[#This Row],[Řezení]])</f>
        <v>33</v>
      </c>
    </row>
    <row r="108" spans="1:14" x14ac:dyDescent="0.2">
      <c r="A108" s="1" t="str">
        <f>IF(Result_table[[#This Row],[Category]]="","",VLOOKUP(Result_table[[#This Row],[Category]],Číselníky!$A$2:$B$23,2,FALSE))</f>
        <v>JUN</v>
      </c>
      <c r="B108" s="1">
        <f>IF(Result_table[[#This Row],[Umístění]]="","",Result_table[[#This Row],[Umístění]])</f>
        <v>34</v>
      </c>
      <c r="C108" s="1">
        <f>IF(Result_table[[#This Row],[Start. Číslo]]="","",Result_table[[#This Row],[Start. Číslo]])</f>
        <v>136</v>
      </c>
      <c r="D108" s="1">
        <f>IF(Result_table[[#This Row],[UCI ID]]="","",Result_table[[#This Row],[UCI ID]])</f>
        <v>10162399303</v>
      </c>
      <c r="E108" s="1" t="str">
        <f>IF(Result_table[[#This Row],[Příjmení]]="","",Result_table[[#This Row],[Příjmení]])</f>
        <v>BOROVEC</v>
      </c>
      <c r="F108" s="1" t="str">
        <f>IF(Result_table[[#This Row],[Jméno]]="","",Result_table[[#This Row],[Jméno]])</f>
        <v>Antonín</v>
      </c>
      <c r="G108" s="1" t="str">
        <f>IF(Result_table[[#This Row],[Země]]="","",Result_table[[#This Row],[Země]])</f>
        <v>CZE</v>
      </c>
      <c r="H108" s="1" t="str">
        <f>IF(Result_table[[#This Row],[Oddíl]]="","",Result_table[[#This Row],[Oddíl]])</f>
        <v>TJ Favorit Brno</v>
      </c>
      <c r="I108" s="1" t="str">
        <f>IF(Result_table[[#This Row],[Pohlaví]]="","",Result_table[[#This Row],[Pohlaví]])</f>
        <v>M</v>
      </c>
      <c r="J108" s="1" t="str">
        <f>IF(Result_table[[#This Row],[Fáze]]="","",Result_table[[#This Row],[Fáze]])</f>
        <v/>
      </c>
      <c r="K108" s="1" t="str">
        <f>IF(Result_table[[#This Row],[Heat]]="","",Result_table[[#This Row],[Heat]])</f>
        <v/>
      </c>
      <c r="L108" s="1" t="str">
        <f>IF(Result_table[[#This Row],[Výsledek]]="","",Result_table[[#This Row],[Výsledek]])</f>
        <v/>
      </c>
      <c r="M108" s="1" t="str">
        <f>IF(Result_table[[#This Row],[IRM]]="","",Result_table[[#This Row],[IRM]])</f>
        <v/>
      </c>
      <c r="N108" s="1">
        <f>IF(Result_table[[#This Row],[Řezení]]="","",Result_table[[#This Row],[Řezení]])</f>
        <v>34</v>
      </c>
    </row>
    <row r="109" spans="1:14" x14ac:dyDescent="0.2">
      <c r="A109" s="1" t="str">
        <f>IF(Result_table[[#This Row],[Category]]="","",VLOOKUP(Result_table[[#This Row],[Category]],Číselníky!$A$2:$B$23,2,FALSE))</f>
        <v>JUN</v>
      </c>
      <c r="B109" s="1">
        <f>IF(Result_table[[#This Row],[Umístění]]="","",Result_table[[#This Row],[Umístění]])</f>
        <v>35</v>
      </c>
      <c r="C109" s="1">
        <f>IF(Result_table[[#This Row],[Start. Číslo]]="","",Result_table[[#This Row],[Start. Číslo]])</f>
        <v>118</v>
      </c>
      <c r="D109" s="1">
        <f>IF(Result_table[[#This Row],[UCI ID]]="","",Result_table[[#This Row],[UCI ID]])</f>
        <v>10076592796</v>
      </c>
      <c r="E109" s="1" t="str">
        <f>IF(Result_table[[#This Row],[Příjmení]]="","",Result_table[[#This Row],[Příjmení]])</f>
        <v>TURČEK</v>
      </c>
      <c r="F109" s="1" t="str">
        <f>IF(Result_table[[#This Row],[Jméno]]="","",Result_table[[#This Row],[Jméno]])</f>
        <v>Adam</v>
      </c>
      <c r="G109" s="1" t="str">
        <f>IF(Result_table[[#This Row],[Země]]="","",Result_table[[#This Row],[Země]])</f>
        <v>SVK</v>
      </c>
      <c r="H109" s="1" t="str">
        <f>IF(Result_table[[#This Row],[Oddíl]]="","",Result_table[[#This Row],[Oddíl]])</f>
        <v>CyS Akadémeia Petera Sagana</v>
      </c>
      <c r="I109" s="1" t="str">
        <f>IF(Result_table[[#This Row],[Pohlaví]]="","",Result_table[[#This Row],[Pohlaví]])</f>
        <v>M</v>
      </c>
      <c r="J109" s="1" t="str">
        <f>IF(Result_table[[#This Row],[Fáze]]="","",Result_table[[#This Row],[Fáze]])</f>
        <v/>
      </c>
      <c r="K109" s="1" t="str">
        <f>IF(Result_table[[#This Row],[Heat]]="","",Result_table[[#This Row],[Heat]])</f>
        <v/>
      </c>
      <c r="L109" s="1" t="str">
        <f>IF(Result_table[[#This Row],[Výsledek]]="","",Result_table[[#This Row],[Výsledek]])</f>
        <v/>
      </c>
      <c r="M109" s="1" t="str">
        <f>IF(Result_table[[#This Row],[IRM]]="","",Result_table[[#This Row],[IRM]])</f>
        <v/>
      </c>
      <c r="N109" s="1">
        <f>IF(Result_table[[#This Row],[Řezení]]="","",Result_table[[#This Row],[Řezení]])</f>
        <v>35</v>
      </c>
    </row>
    <row r="110" spans="1:14" x14ac:dyDescent="0.2">
      <c r="A110" s="1" t="str">
        <f>IF(Result_table[[#This Row],[Category]]="","",VLOOKUP(Result_table[[#This Row],[Category]],Číselníky!$A$2:$B$23,2,FALSE))</f>
        <v>JUN</v>
      </c>
      <c r="B110" s="1">
        <f>IF(Result_table[[#This Row],[Umístění]]="","",Result_table[[#This Row],[Umístění]])</f>
        <v>36</v>
      </c>
      <c r="C110" s="1">
        <f>IF(Result_table[[#This Row],[Start. Číslo]]="","",Result_table[[#This Row],[Start. Číslo]])</f>
        <v>146</v>
      </c>
      <c r="D110" s="1">
        <f>IF(Result_table[[#This Row],[UCI ID]]="","",Result_table[[#This Row],[UCI ID]])</f>
        <v>10023604326</v>
      </c>
      <c r="E110" s="1" t="str">
        <f>IF(Result_table[[#This Row],[Příjmení]]="","",Result_table[[#This Row],[Příjmení]])</f>
        <v>FOLDESI</v>
      </c>
      <c r="F110" s="1" t="str">
        <f>IF(Result_table[[#This Row],[Jméno]]="","",Result_table[[#This Row],[Jméno]])</f>
        <v>Csaba</v>
      </c>
      <c r="G110" s="1" t="str">
        <f>IF(Result_table[[#This Row],[Země]]="","",Result_table[[#This Row],[Země]])</f>
        <v>HUN</v>
      </c>
      <c r="H110" s="1" t="str">
        <f>IF(Result_table[[#This Row],[Oddíl]]="","",Result_table[[#This Row],[Oddíl]])</f>
        <v/>
      </c>
      <c r="I110" s="1" t="str">
        <f>IF(Result_table[[#This Row],[Pohlaví]]="","",Result_table[[#This Row],[Pohlaví]])</f>
        <v>M</v>
      </c>
      <c r="J110" s="1" t="str">
        <f>IF(Result_table[[#This Row],[Fáze]]="","",Result_table[[#This Row],[Fáze]])</f>
        <v/>
      </c>
      <c r="K110" s="1" t="str">
        <f>IF(Result_table[[#This Row],[Heat]]="","",Result_table[[#This Row],[Heat]])</f>
        <v/>
      </c>
      <c r="L110" s="1" t="str">
        <f>IF(Result_table[[#This Row],[Výsledek]]="","",Result_table[[#This Row],[Výsledek]])</f>
        <v/>
      </c>
      <c r="M110" s="1" t="str">
        <f>IF(Result_table[[#This Row],[IRM]]="","",Result_table[[#This Row],[IRM]])</f>
        <v/>
      </c>
      <c r="N110" s="1">
        <f>IF(Result_table[[#This Row],[Řezení]]="","",Result_table[[#This Row],[Řezení]])</f>
        <v>36</v>
      </c>
    </row>
    <row r="111" spans="1:14" x14ac:dyDescent="0.2">
      <c r="A111" s="1" t="str">
        <f>IF(Result_table[[#This Row],[Category]]="","",VLOOKUP(Result_table[[#This Row],[Category]],Číselníky!$A$2:$B$23,2,FALSE))</f>
        <v>JUN</v>
      </c>
      <c r="B111" s="1">
        <f>IF(Result_table[[#This Row],[Umístění]]="","",Result_table[[#This Row],[Umístění]])</f>
        <v>37</v>
      </c>
      <c r="C111" s="1">
        <f>IF(Result_table[[#This Row],[Start. Číslo]]="","",Result_table[[#This Row],[Start. Číslo]])</f>
        <v>111</v>
      </c>
      <c r="D111" s="1">
        <f>IF(Result_table[[#This Row],[UCI ID]]="","",Result_table[[#This Row],[UCI ID]])</f>
        <v>10092930529</v>
      </c>
      <c r="E111" s="1" t="str">
        <f>IF(Result_table[[#This Row],[Příjmení]]="","",Result_table[[#This Row],[Příjmení]])</f>
        <v>LADRA</v>
      </c>
      <c r="F111" s="1" t="str">
        <f>IF(Result_table[[#This Row],[Jméno]]="","",Result_table[[#This Row],[Jméno]])</f>
        <v>Tadeáš</v>
      </c>
      <c r="G111" s="1" t="str">
        <f>IF(Result_table[[#This Row],[Země]]="","",Result_table[[#This Row],[Země]])</f>
        <v>CZE</v>
      </c>
      <c r="H111" s="1" t="str">
        <f>IF(Result_table[[#This Row],[Oddíl]]="","",Result_table[[#This Row],[Oddíl]])</f>
        <v>Tufo Pardus Prostějov</v>
      </c>
      <c r="I111" s="1" t="str">
        <f>IF(Result_table[[#This Row],[Pohlaví]]="","",Result_table[[#This Row],[Pohlaví]])</f>
        <v>M</v>
      </c>
      <c r="J111" s="1" t="str">
        <f>IF(Result_table[[#This Row],[Fáze]]="","",Result_table[[#This Row],[Fáze]])</f>
        <v/>
      </c>
      <c r="K111" s="1" t="str">
        <f>IF(Result_table[[#This Row],[Heat]]="","",Result_table[[#This Row],[Heat]])</f>
        <v/>
      </c>
      <c r="L111" s="1" t="str">
        <f>IF(Result_table[[#This Row],[Výsledek]]="","",Result_table[[#This Row],[Výsledek]])</f>
        <v/>
      </c>
      <c r="M111" s="1" t="str">
        <f>IF(Result_table[[#This Row],[IRM]]="","",Result_table[[#This Row],[IRM]])</f>
        <v/>
      </c>
      <c r="N111" s="1">
        <f>IF(Result_table[[#This Row],[Řezení]]="","",Result_table[[#This Row],[Řezení]])</f>
        <v>37</v>
      </c>
    </row>
    <row r="112" spans="1:14" x14ac:dyDescent="0.2">
      <c r="A112" s="1" t="str">
        <f>IF(Result_table[[#This Row],[Category]]="","",VLOOKUP(Result_table[[#This Row],[Category]],Číselníky!$A$2:$B$23,2,FALSE))</f>
        <v>JUN</v>
      </c>
      <c r="B112" s="1">
        <f>IF(Result_table[[#This Row],[Umístění]]="","",Result_table[[#This Row],[Umístění]])</f>
        <v>38</v>
      </c>
      <c r="C112" s="1">
        <f>IF(Result_table[[#This Row],[Start. Číslo]]="","",Result_table[[#This Row],[Start. Číslo]])</f>
        <v>120</v>
      </c>
      <c r="D112" s="1">
        <f>IF(Result_table[[#This Row],[UCI ID]]="","",Result_table[[#This Row],[UCI ID]])</f>
        <v>10139555601</v>
      </c>
      <c r="E112" s="1" t="str">
        <f>IF(Result_table[[#This Row],[Příjmení]]="","",Result_table[[#This Row],[Příjmení]])</f>
        <v>MADAJ</v>
      </c>
      <c r="F112" s="1" t="str">
        <f>IF(Result_table[[#This Row],[Jméno]]="","",Result_table[[#This Row],[Jméno]])</f>
        <v>Šimon</v>
      </c>
      <c r="G112" s="1" t="str">
        <f>IF(Result_table[[#This Row],[Země]]="","",Result_table[[#This Row],[Země]])</f>
        <v>SVK</v>
      </c>
      <c r="H112" s="1" t="str">
        <f>IF(Result_table[[#This Row],[Oddíl]]="","",Result_table[[#This Row],[Oddíl]])</f>
        <v>CyS Akadémeia Petera Sagana</v>
      </c>
      <c r="I112" s="1" t="str">
        <f>IF(Result_table[[#This Row],[Pohlaví]]="","",Result_table[[#This Row],[Pohlaví]])</f>
        <v>M</v>
      </c>
      <c r="J112" s="1" t="str">
        <f>IF(Result_table[[#This Row],[Fáze]]="","",Result_table[[#This Row],[Fáze]])</f>
        <v/>
      </c>
      <c r="K112" s="1" t="str">
        <f>IF(Result_table[[#This Row],[Heat]]="","",Result_table[[#This Row],[Heat]])</f>
        <v/>
      </c>
      <c r="L112" s="1" t="str">
        <f>IF(Result_table[[#This Row],[Výsledek]]="","",Result_table[[#This Row],[Výsledek]])</f>
        <v/>
      </c>
      <c r="M112" s="1" t="str">
        <f>IF(Result_table[[#This Row],[IRM]]="","",Result_table[[#This Row],[IRM]])</f>
        <v/>
      </c>
      <c r="N112" s="1">
        <f>IF(Result_table[[#This Row],[Řezení]]="","",Result_table[[#This Row],[Řezení]])</f>
        <v>38</v>
      </c>
    </row>
    <row r="113" spans="1:14" x14ac:dyDescent="0.2">
      <c r="A113" s="1" t="str">
        <f>IF(Result_table[[#This Row],[Category]]="","",VLOOKUP(Result_table[[#This Row],[Category]],Číselníky!$A$2:$B$23,2,FALSE))</f>
        <v>JUN</v>
      </c>
      <c r="B113" s="1" t="str">
        <f>IF(Result_table[[#This Row],[Umístění]]="","",Result_table[[#This Row],[Umístění]])</f>
        <v/>
      </c>
      <c r="C113" s="1">
        <f>IF(Result_table[[#This Row],[Start. Číslo]]="","",Result_table[[#This Row],[Start. Číslo]])</f>
        <v>137</v>
      </c>
      <c r="D113" s="1">
        <f>IF(Result_table[[#This Row],[UCI ID]]="","",Result_table[[#This Row],[UCI ID]])</f>
        <v>10153989096</v>
      </c>
      <c r="E113" s="1" t="str">
        <f>IF(Result_table[[#This Row],[Příjmení]]="","",Result_table[[#This Row],[Příjmení]])</f>
        <v>SHACHAR</v>
      </c>
      <c r="F113" s="1" t="str">
        <f>IF(Result_table[[#This Row],[Jméno]]="","",Result_table[[#This Row],[Jméno]])</f>
        <v>Ori</v>
      </c>
      <c r="G113" s="1" t="str">
        <f>IF(Result_table[[#This Row],[Země]]="","",Result_table[[#This Row],[Země]])</f>
        <v>ISR</v>
      </c>
      <c r="H113" s="1" t="str">
        <f>IF(Result_table[[#This Row],[Oddíl]]="","",Result_table[[#This Row],[Oddíl]])</f>
        <v>Team IGP</v>
      </c>
      <c r="I113" s="1" t="str">
        <f>IF(Result_table[[#This Row],[Pohlaví]]="","",Result_table[[#This Row],[Pohlaví]])</f>
        <v>M</v>
      </c>
      <c r="J113" s="1" t="str">
        <f>IF(Result_table[[#This Row],[Fáze]]="","",Result_table[[#This Row],[Fáze]])</f>
        <v/>
      </c>
      <c r="K113" s="1" t="str">
        <f>IF(Result_table[[#This Row],[Heat]]="","",Result_table[[#This Row],[Heat]])</f>
        <v/>
      </c>
      <c r="L113" s="1" t="str">
        <f>IF(Result_table[[#This Row],[Výsledek]]="","",Result_table[[#This Row],[Výsledek]])</f>
        <v/>
      </c>
      <c r="M113" s="1" t="str">
        <f>IF(Result_table[[#This Row],[IRM]]="","",Result_table[[#This Row],[IRM]])</f>
        <v>DNF</v>
      </c>
      <c r="N113" s="1">
        <f>IF(Result_table[[#This Row],[Řezení]]="","",Result_table[[#This Row],[Řezení]])</f>
        <v>39</v>
      </c>
    </row>
    <row r="114" spans="1:14" x14ac:dyDescent="0.2">
      <c r="A114" s="1" t="str">
        <f>IF(Result_table[[#This Row],[Category]]="","",VLOOKUP(Result_table[[#This Row],[Category]],Číselníky!$A$2:$B$23,2,FALSE))</f>
        <v>EL</v>
      </c>
      <c r="B114" s="1">
        <f>IF(Result_table[[#This Row],[Umístění]]="","",Result_table[[#This Row],[Umístění]])</f>
        <v>1</v>
      </c>
      <c r="C114" s="1">
        <f>IF(Result_table[[#This Row],[Start. Číslo]]="","",Result_table[[#This Row],[Start. Číslo]])</f>
        <v>47</v>
      </c>
      <c r="D114" s="1">
        <f>IF(Result_table[[#This Row],[UCI ID]]="","",Result_table[[#This Row],[UCI ID]])</f>
        <v>10048871917</v>
      </c>
      <c r="E114" s="1" t="str">
        <f>IF(Result_table[[#This Row],[Příjmení]]="","",Result_table[[#This Row],[Příjmení]])</f>
        <v>PROKOPYSZYN</v>
      </c>
      <c r="F114" s="1" t="str">
        <f>IF(Result_table[[#This Row],[Jméno]]="","",Result_table[[#This Row],[Jméno]])</f>
        <v>Filip</v>
      </c>
      <c r="G114" s="1" t="str">
        <f>IF(Result_table[[#This Row],[Země]]="","",Result_table[[#This Row],[Země]])</f>
        <v>POL</v>
      </c>
      <c r="H114" s="1" t="str">
        <f>IF(Result_table[[#This Row],[Oddíl]]="","",Result_table[[#This Row],[Oddíl]])</f>
        <v>Poland</v>
      </c>
      <c r="I114" s="1" t="str">
        <f>IF(Result_table[[#This Row],[Pohlaví]]="","",Result_table[[#This Row],[Pohlaví]])</f>
        <v>M</v>
      </c>
      <c r="J114" s="1" t="str">
        <f>IF(Result_table[[#This Row],[Fáze]]="","",Result_table[[#This Row],[Fáze]])</f>
        <v/>
      </c>
      <c r="K114" s="1" t="str">
        <f>IF(Result_table[[#This Row],[Heat]]="","",Result_table[[#This Row],[Heat]])</f>
        <v/>
      </c>
      <c r="L114" s="1" t="str">
        <f>IF(Result_table[[#This Row],[Výsledek]]="","",Result_table[[#This Row],[Výsledek]])</f>
        <v/>
      </c>
      <c r="M114" s="1" t="str">
        <f>IF(Result_table[[#This Row],[IRM]]="","",Result_table[[#This Row],[IRM]])</f>
        <v/>
      </c>
      <c r="N114" s="1">
        <f>IF(Result_table[[#This Row],[Řezení]]="","",Result_table[[#This Row],[Řezení]])</f>
        <v>1</v>
      </c>
    </row>
    <row r="115" spans="1:14" x14ac:dyDescent="0.2">
      <c r="A115" s="1" t="str">
        <f>IF(Result_table[[#This Row],[Category]]="","",VLOOKUP(Result_table[[#This Row],[Category]],Číselníky!$A$2:$B$23,2,FALSE))</f>
        <v>EL</v>
      </c>
      <c r="B115" s="1">
        <f>IF(Result_table[[#This Row],[Umístění]]="","",Result_table[[#This Row],[Umístění]])</f>
        <v>2</v>
      </c>
      <c r="C115" s="1">
        <f>IF(Result_table[[#This Row],[Start. Číslo]]="","",Result_table[[#This Row],[Start. Číslo]])</f>
        <v>25</v>
      </c>
      <c r="D115" s="1">
        <f>IF(Result_table[[#This Row],[UCI ID]]="","",Result_table[[#This Row],[UCI ID]])</f>
        <v>10010660987</v>
      </c>
      <c r="E115" s="1" t="str">
        <f>IF(Result_table[[#This Row],[Příjmení]]="","",Result_table[[#This Row],[Příjmení]])</f>
        <v>AUGENSTEIN</v>
      </c>
      <c r="F115" s="1" t="str">
        <f>IF(Result_table[[#This Row],[Jméno]]="","",Result_table[[#This Row],[Jméno]])</f>
        <v>Moritz</v>
      </c>
      <c r="G115" s="1" t="str">
        <f>IF(Result_table[[#This Row],[Země]]="","",Result_table[[#This Row],[Země]])</f>
        <v>GER</v>
      </c>
      <c r="H115" s="1" t="str">
        <f>IF(Result_table[[#This Row],[Oddíl]]="","",Result_table[[#This Row],[Oddíl]])</f>
        <v>German National Team</v>
      </c>
      <c r="I115" s="1" t="str">
        <f>IF(Result_table[[#This Row],[Pohlaví]]="","",Result_table[[#This Row],[Pohlaví]])</f>
        <v>M</v>
      </c>
      <c r="J115" s="1" t="str">
        <f>IF(Result_table[[#This Row],[Fáze]]="","",Result_table[[#This Row],[Fáze]])</f>
        <v/>
      </c>
      <c r="K115" s="1" t="str">
        <f>IF(Result_table[[#This Row],[Heat]]="","",Result_table[[#This Row],[Heat]])</f>
        <v/>
      </c>
      <c r="L115" s="1" t="str">
        <f>IF(Result_table[[#This Row],[Výsledek]]="","",Result_table[[#This Row],[Výsledek]])</f>
        <v/>
      </c>
      <c r="M115" s="1" t="str">
        <f>IF(Result_table[[#This Row],[IRM]]="","",Result_table[[#This Row],[IRM]])</f>
        <v/>
      </c>
      <c r="N115" s="1">
        <f>IF(Result_table[[#This Row],[Řezení]]="","",Result_table[[#This Row],[Řezení]])</f>
        <v>2</v>
      </c>
    </row>
    <row r="116" spans="1:14" x14ac:dyDescent="0.2">
      <c r="A116" s="1" t="str">
        <f>IF(Result_table[[#This Row],[Category]]="","",VLOOKUP(Result_table[[#This Row],[Category]],Číselníky!$A$2:$B$23,2,FALSE))</f>
        <v>EL</v>
      </c>
      <c r="B116" s="1">
        <f>IF(Result_table[[#This Row],[Umístění]]="","",Result_table[[#This Row],[Umístění]])</f>
        <v>3</v>
      </c>
      <c r="C116" s="1">
        <f>IF(Result_table[[#This Row],[Start. Číslo]]="","",Result_table[[#This Row],[Start. Číslo]])</f>
        <v>53</v>
      </c>
      <c r="D116" s="1">
        <f>IF(Result_table[[#This Row],[UCI ID]]="","",Result_table[[#This Row],[UCI ID]])</f>
        <v>10015327495</v>
      </c>
      <c r="E116" s="1" t="str">
        <f>IF(Result_table[[#This Row],[Příjmení]]="","",Result_table[[#This Row],[Příjmení]])</f>
        <v>VOGEL</v>
      </c>
      <c r="F116" s="1" t="str">
        <f>IF(Result_table[[#This Row],[Jméno]]="","",Result_table[[#This Row],[Jméno]])</f>
        <v>Alex</v>
      </c>
      <c r="G116" s="1" t="str">
        <f>IF(Result_table[[#This Row],[Země]]="","",Result_table[[#This Row],[Země]])</f>
        <v>SUI</v>
      </c>
      <c r="H116" s="1" t="str">
        <f>IF(Result_table[[#This Row],[Oddíl]]="","",Result_table[[#This Row],[Oddíl]])</f>
        <v>Swiss - cycling</v>
      </c>
      <c r="I116" s="1" t="str">
        <f>IF(Result_table[[#This Row],[Pohlaví]]="","",Result_table[[#This Row],[Pohlaví]])</f>
        <v>M</v>
      </c>
      <c r="J116" s="1" t="str">
        <f>IF(Result_table[[#This Row],[Fáze]]="","",Result_table[[#This Row],[Fáze]])</f>
        <v/>
      </c>
      <c r="K116" s="1" t="str">
        <f>IF(Result_table[[#This Row],[Heat]]="","",Result_table[[#This Row],[Heat]])</f>
        <v/>
      </c>
      <c r="L116" s="1" t="str">
        <f>IF(Result_table[[#This Row],[Výsledek]]="","",Result_table[[#This Row],[Výsledek]])</f>
        <v/>
      </c>
      <c r="M116" s="1" t="str">
        <f>IF(Result_table[[#This Row],[IRM]]="","",Result_table[[#This Row],[IRM]])</f>
        <v/>
      </c>
      <c r="N116" s="1">
        <f>IF(Result_table[[#This Row],[Řezení]]="","",Result_table[[#This Row],[Řezení]])</f>
        <v>3</v>
      </c>
    </row>
    <row r="117" spans="1:14" x14ac:dyDescent="0.2">
      <c r="A117" s="1" t="str">
        <f>IF(Result_table[[#This Row],[Category]]="","",VLOOKUP(Result_table[[#This Row],[Category]],Číselníky!$A$2:$B$23,2,FALSE))</f>
        <v>EL</v>
      </c>
      <c r="B117" s="1">
        <f>IF(Result_table[[#This Row],[Umístění]]="","",Result_table[[#This Row],[Umístění]])</f>
        <v>4</v>
      </c>
      <c r="C117" s="1">
        <f>IF(Result_table[[#This Row],[Start. Číslo]]="","",Result_table[[#This Row],[Start. Číslo]])</f>
        <v>60</v>
      </c>
      <c r="D117" s="1">
        <f>IF(Result_table[[#This Row],[UCI ID]]="","",Result_table[[#This Row],[UCI ID]])</f>
        <v>10045795502</v>
      </c>
      <c r="E117" s="1" t="str">
        <f>IF(Result_table[[#This Row],[Příjmení]]="","",Result_table[[#This Row],[Příjmení]])</f>
        <v>WULFF</v>
      </c>
      <c r="F117" s="1" t="str">
        <f>IF(Result_table[[#This Row],[Jméno]]="","",Result_table[[#This Row],[Jméno]])</f>
        <v>Noah</v>
      </c>
      <c r="G117" s="1" t="str">
        <f>IF(Result_table[[#This Row],[Země]]="","",Result_table[[#This Row],[Země]])</f>
        <v>DEN</v>
      </c>
      <c r="H117" s="1" t="str">
        <f>IF(Result_table[[#This Row],[Oddíl]]="","",Result_table[[#This Row],[Oddíl]])</f>
        <v>Denmark</v>
      </c>
      <c r="I117" s="1" t="str">
        <f>IF(Result_table[[#This Row],[Pohlaví]]="","",Result_table[[#This Row],[Pohlaví]])</f>
        <v>M</v>
      </c>
      <c r="J117" s="1" t="str">
        <f>IF(Result_table[[#This Row],[Fáze]]="","",Result_table[[#This Row],[Fáze]])</f>
        <v/>
      </c>
      <c r="K117" s="1" t="str">
        <f>IF(Result_table[[#This Row],[Heat]]="","",Result_table[[#This Row],[Heat]])</f>
        <v/>
      </c>
      <c r="L117" s="1" t="str">
        <f>IF(Result_table[[#This Row],[Výsledek]]="","",Result_table[[#This Row],[Výsledek]])</f>
        <v/>
      </c>
      <c r="M117" s="1" t="str">
        <f>IF(Result_table[[#This Row],[IRM]]="","",Result_table[[#This Row],[IRM]])</f>
        <v/>
      </c>
      <c r="N117" s="1">
        <f>IF(Result_table[[#This Row],[Řezení]]="","",Result_table[[#This Row],[Řezení]])</f>
        <v>4</v>
      </c>
    </row>
    <row r="118" spans="1:14" x14ac:dyDescent="0.2">
      <c r="A118" s="1" t="str">
        <f>IF(Result_table[[#This Row],[Category]]="","",VLOOKUP(Result_table[[#This Row],[Category]],Číselníky!$A$2:$B$23,2,FALSE))</f>
        <v>EL</v>
      </c>
      <c r="B118" s="1">
        <f>IF(Result_table[[#This Row],[Umístění]]="","",Result_table[[#This Row],[Umístění]])</f>
        <v>5</v>
      </c>
      <c r="C118" s="1">
        <f>IF(Result_table[[#This Row],[Start. Číslo]]="","",Result_table[[#This Row],[Start. Číslo]])</f>
        <v>36</v>
      </c>
      <c r="D118" s="1">
        <f>IF(Result_table[[#This Row],[UCI ID]]="","",Result_table[[#This Row],[UCI ID]])</f>
        <v>10015327600</v>
      </c>
      <c r="E118" s="1" t="str">
        <f>IF(Result_table[[#This Row],[Příjmení]]="","",Result_table[[#This Row],[Příjmení]])</f>
        <v>YOGEV</v>
      </c>
      <c r="F118" s="1" t="str">
        <f>IF(Result_table[[#This Row],[Jméno]]="","",Result_table[[#This Row],[Jméno]])</f>
        <v>Alon</v>
      </c>
      <c r="G118" s="1" t="str">
        <f>IF(Result_table[[#This Row],[Země]]="","",Result_table[[#This Row],[Země]])</f>
        <v>ISR</v>
      </c>
      <c r="H118" s="1" t="str">
        <f>IF(Result_table[[#This Row],[Oddíl]]="","",Result_table[[#This Row],[Oddíl]])</f>
        <v>Israel</v>
      </c>
      <c r="I118" s="1" t="str">
        <f>IF(Result_table[[#This Row],[Pohlaví]]="","",Result_table[[#This Row],[Pohlaví]])</f>
        <v>M</v>
      </c>
      <c r="J118" s="1" t="str">
        <f>IF(Result_table[[#This Row],[Fáze]]="","",Result_table[[#This Row],[Fáze]])</f>
        <v/>
      </c>
      <c r="K118" s="1" t="str">
        <f>IF(Result_table[[#This Row],[Heat]]="","",Result_table[[#This Row],[Heat]])</f>
        <v/>
      </c>
      <c r="L118" s="1" t="str">
        <f>IF(Result_table[[#This Row],[Výsledek]]="","",Result_table[[#This Row],[Výsledek]])</f>
        <v/>
      </c>
      <c r="M118" s="1" t="str">
        <f>IF(Result_table[[#This Row],[IRM]]="","",Result_table[[#This Row],[IRM]])</f>
        <v/>
      </c>
      <c r="N118" s="1">
        <f>IF(Result_table[[#This Row],[Řezení]]="","",Result_table[[#This Row],[Řezení]])</f>
        <v>5</v>
      </c>
    </row>
    <row r="119" spans="1:14" x14ac:dyDescent="0.2">
      <c r="A119" s="1" t="str">
        <f>IF(Result_table[[#This Row],[Category]]="","",VLOOKUP(Result_table[[#This Row],[Category]],Číselníky!$A$2:$B$23,2,FALSE))</f>
        <v>EL</v>
      </c>
      <c r="B119" s="1">
        <f>IF(Result_table[[#This Row],[Umístění]]="","",Result_table[[#This Row],[Umístění]])</f>
        <v>6</v>
      </c>
      <c r="C119" s="1">
        <f>IF(Result_table[[#This Row],[Start. Číslo]]="","",Result_table[[#This Row],[Start. Číslo]])</f>
        <v>9</v>
      </c>
      <c r="D119" s="1">
        <f>IF(Result_table[[#This Row],[UCI ID]]="","",Result_table[[#This Row],[UCI ID]])</f>
        <v>10017615180</v>
      </c>
      <c r="E119" s="1" t="str">
        <f>IF(Result_table[[#This Row],[Příjmení]]="","",Result_table[[#This Row],[Příjmení]])</f>
        <v>FLAJS</v>
      </c>
      <c r="F119" s="1" t="str">
        <f>IF(Result_table[[#This Row],[Jméno]]="","",Result_table[[#This Row],[Jméno]])</f>
        <v>Maj</v>
      </c>
      <c r="G119" s="1" t="str">
        <f>IF(Result_table[[#This Row],[Země]]="","",Result_table[[#This Row],[Země]])</f>
        <v>SLO</v>
      </c>
      <c r="H119" s="1" t="str">
        <f>IF(Result_table[[#This Row],[Oddíl]]="","",Result_table[[#This Row],[Oddíl]])</f>
        <v>Slovenija</v>
      </c>
      <c r="I119" s="1" t="str">
        <f>IF(Result_table[[#This Row],[Pohlaví]]="","",Result_table[[#This Row],[Pohlaví]])</f>
        <v>M</v>
      </c>
      <c r="J119" s="1" t="str">
        <f>IF(Result_table[[#This Row],[Fáze]]="","",Result_table[[#This Row],[Fáze]])</f>
        <v/>
      </c>
      <c r="K119" s="1" t="str">
        <f>IF(Result_table[[#This Row],[Heat]]="","",Result_table[[#This Row],[Heat]])</f>
        <v/>
      </c>
      <c r="L119" s="1" t="str">
        <f>IF(Result_table[[#This Row],[Výsledek]]="","",Result_table[[#This Row],[Výsledek]])</f>
        <v/>
      </c>
      <c r="M119" s="1" t="str">
        <f>IF(Result_table[[#This Row],[IRM]]="","",Result_table[[#This Row],[IRM]])</f>
        <v/>
      </c>
      <c r="N119" s="1">
        <f>IF(Result_table[[#This Row],[Řezení]]="","",Result_table[[#This Row],[Řezení]])</f>
        <v>6</v>
      </c>
    </row>
    <row r="120" spans="1:14" x14ac:dyDescent="0.2">
      <c r="A120" s="1" t="str">
        <f>IF(Result_table[[#This Row],[Category]]="","",VLOOKUP(Result_table[[#This Row],[Category]],Číselníky!$A$2:$B$23,2,FALSE))</f>
        <v>EL</v>
      </c>
      <c r="B120" s="1">
        <f>IF(Result_table[[#This Row],[Umístění]]="","",Result_table[[#This Row],[Umístění]])</f>
        <v>7</v>
      </c>
      <c r="C120" s="1">
        <f>IF(Result_table[[#This Row],[Start. Číslo]]="","",Result_table[[#This Row],[Start. Číslo]])</f>
        <v>43</v>
      </c>
      <c r="D120" s="1">
        <f>IF(Result_table[[#This Row],[UCI ID]]="","",Result_table[[#This Row],[UCI ID]])</f>
        <v>10127079983</v>
      </c>
      <c r="E120" s="1" t="str">
        <f>IF(Result_table[[#This Row],[Příjmení]]="","",Result_table[[#This Row],[Příjmení]])</f>
        <v>TARAKCI</v>
      </c>
      <c r="F120" s="1" t="str">
        <f>IF(Result_table[[#This Row],[Jméno]]="","",Result_table[[#This Row],[Jméno]])</f>
        <v>Mustafa</v>
      </c>
      <c r="G120" s="1" t="str">
        <f>IF(Result_table[[#This Row],[Země]]="","",Result_table[[#This Row],[Země]])</f>
        <v>TUR</v>
      </c>
      <c r="H120" s="1" t="str">
        <f>IF(Result_table[[#This Row],[Oddíl]]="","",Result_table[[#This Row],[Oddíl]])</f>
        <v>Turkish National Team</v>
      </c>
      <c r="I120" s="1" t="str">
        <f>IF(Result_table[[#This Row],[Pohlaví]]="","",Result_table[[#This Row],[Pohlaví]])</f>
        <v>M</v>
      </c>
      <c r="J120" s="1" t="str">
        <f>IF(Result_table[[#This Row],[Fáze]]="","",Result_table[[#This Row],[Fáze]])</f>
        <v/>
      </c>
      <c r="K120" s="1" t="str">
        <f>IF(Result_table[[#This Row],[Heat]]="","",Result_table[[#This Row],[Heat]])</f>
        <v/>
      </c>
      <c r="L120" s="1" t="str">
        <f>IF(Result_table[[#This Row],[Výsledek]]="","",Result_table[[#This Row],[Výsledek]])</f>
        <v/>
      </c>
      <c r="M120" s="1" t="str">
        <f>IF(Result_table[[#This Row],[IRM]]="","",Result_table[[#This Row],[IRM]])</f>
        <v/>
      </c>
      <c r="N120" s="1">
        <f>IF(Result_table[[#This Row],[Řezení]]="","",Result_table[[#This Row],[Řezení]])</f>
        <v>7</v>
      </c>
    </row>
    <row r="121" spans="1:14" x14ac:dyDescent="0.2">
      <c r="A121" s="1" t="str">
        <f>IF(Result_table[[#This Row],[Category]]="","",VLOOKUP(Result_table[[#This Row],[Category]],Číselníky!$A$2:$B$23,2,FALSE))</f>
        <v>EL</v>
      </c>
      <c r="B121" s="1">
        <f>IF(Result_table[[#This Row],[Umístění]]="","",Result_table[[#This Row],[Umístění]])</f>
        <v>8</v>
      </c>
      <c r="C121" s="1">
        <f>IF(Result_table[[#This Row],[Start. Číslo]]="","",Result_table[[#This Row],[Start. Číslo]])</f>
        <v>48</v>
      </c>
      <c r="D121" s="1">
        <f>IF(Result_table[[#This Row],[UCI ID]]="","",Result_table[[#This Row],[UCI ID]])</f>
        <v>10009726050</v>
      </c>
      <c r="E121" s="1" t="str">
        <f>IF(Result_table[[#This Row],[Příjmení]]="","",Result_table[[#This Row],[Příjmení]])</f>
        <v>STANISZEWSKI</v>
      </c>
      <c r="F121" s="1" t="str">
        <f>IF(Result_table[[#This Row],[Jméno]]="","",Result_table[[#This Row],[Jméno]])</f>
        <v>Daniel</v>
      </c>
      <c r="G121" s="1" t="str">
        <f>IF(Result_table[[#This Row],[Země]]="","",Result_table[[#This Row],[Země]])</f>
        <v>POL</v>
      </c>
      <c r="H121" s="1" t="str">
        <f>IF(Result_table[[#This Row],[Oddíl]]="","",Result_table[[#This Row],[Oddíl]])</f>
        <v>Poland</v>
      </c>
      <c r="I121" s="1" t="str">
        <f>IF(Result_table[[#This Row],[Pohlaví]]="","",Result_table[[#This Row],[Pohlaví]])</f>
        <v>M</v>
      </c>
      <c r="J121" s="1" t="str">
        <f>IF(Result_table[[#This Row],[Fáze]]="","",Result_table[[#This Row],[Fáze]])</f>
        <v/>
      </c>
      <c r="K121" s="1" t="str">
        <f>IF(Result_table[[#This Row],[Heat]]="","",Result_table[[#This Row],[Heat]])</f>
        <v/>
      </c>
      <c r="L121" s="1" t="str">
        <f>IF(Result_table[[#This Row],[Výsledek]]="","",Result_table[[#This Row],[Výsledek]])</f>
        <v/>
      </c>
      <c r="M121" s="1" t="str">
        <f>IF(Result_table[[#This Row],[IRM]]="","",Result_table[[#This Row],[IRM]])</f>
        <v/>
      </c>
      <c r="N121" s="1">
        <f>IF(Result_table[[#This Row],[Řezení]]="","",Result_table[[#This Row],[Řezení]])</f>
        <v>8</v>
      </c>
    </row>
    <row r="122" spans="1:14" x14ac:dyDescent="0.2">
      <c r="A122" s="1" t="str">
        <f>IF(Result_table[[#This Row],[Category]]="","",VLOOKUP(Result_table[[#This Row],[Category]],Číselníky!$A$2:$B$23,2,FALSE))</f>
        <v>EL</v>
      </c>
      <c r="B122" s="1">
        <f>IF(Result_table[[#This Row],[Umístění]]="","",Result_table[[#This Row],[Umístění]])</f>
        <v>9</v>
      </c>
      <c r="C122" s="1">
        <f>IF(Result_table[[#This Row],[Start. Číslo]]="","",Result_table[[#This Row],[Start. Číslo]])</f>
        <v>54</v>
      </c>
      <c r="D122" s="1">
        <f>IF(Result_table[[#This Row],[UCI ID]]="","",Result_table[[#This Row],[UCI ID]])</f>
        <v>10034792668</v>
      </c>
      <c r="E122" s="1" t="str">
        <f>IF(Result_table[[#This Row],[Příjmení]]="","",Result_table[[#This Row],[Příjmení]])</f>
        <v>TAPPEINER</v>
      </c>
      <c r="F122" s="1" t="str">
        <f>IF(Result_table[[#This Row],[Jméno]]="","",Result_table[[#This Row],[Jméno]])</f>
        <v>Pascal</v>
      </c>
      <c r="G122" s="1" t="str">
        <f>IF(Result_table[[#This Row],[Země]]="","",Result_table[[#This Row],[Země]])</f>
        <v>SUI</v>
      </c>
      <c r="H122" s="1" t="str">
        <f>IF(Result_table[[#This Row],[Oddíl]]="","",Result_table[[#This Row],[Oddíl]])</f>
        <v>Swiss - cycling</v>
      </c>
      <c r="I122" s="1" t="str">
        <f>IF(Result_table[[#This Row],[Pohlaví]]="","",Result_table[[#This Row],[Pohlaví]])</f>
        <v>M</v>
      </c>
      <c r="J122" s="1" t="str">
        <f>IF(Result_table[[#This Row],[Fáze]]="","",Result_table[[#This Row],[Fáze]])</f>
        <v/>
      </c>
      <c r="K122" s="1" t="str">
        <f>IF(Result_table[[#This Row],[Heat]]="","",Result_table[[#This Row],[Heat]])</f>
        <v/>
      </c>
      <c r="L122" s="1" t="str">
        <f>IF(Result_table[[#This Row],[Výsledek]]="","",Result_table[[#This Row],[Výsledek]])</f>
        <v/>
      </c>
      <c r="M122" s="1" t="str">
        <f>IF(Result_table[[#This Row],[IRM]]="","",Result_table[[#This Row],[IRM]])</f>
        <v/>
      </c>
      <c r="N122" s="1">
        <f>IF(Result_table[[#This Row],[Řezení]]="","",Result_table[[#This Row],[Řezení]])</f>
        <v>9</v>
      </c>
    </row>
    <row r="123" spans="1:14" x14ac:dyDescent="0.2">
      <c r="A123" s="1" t="str">
        <f>IF(Result_table[[#This Row],[Category]]="","",VLOOKUP(Result_table[[#This Row],[Category]],Číselníky!$A$2:$B$23,2,FALSE))</f>
        <v>EL</v>
      </c>
      <c r="B123" s="1">
        <f>IF(Result_table[[#This Row],[Umístění]]="","",Result_table[[#This Row],[Umístění]])</f>
        <v>10</v>
      </c>
      <c r="C123" s="1">
        <f>IF(Result_table[[#This Row],[Start. Číslo]]="","",Result_table[[#This Row],[Start. Číslo]])</f>
        <v>42</v>
      </c>
      <c r="D123" s="1">
        <f>IF(Result_table[[#This Row],[UCI ID]]="","",Result_table[[#This Row],[UCI ID]])</f>
        <v>10112904243</v>
      </c>
      <c r="E123" s="1" t="str">
        <f>IF(Result_table[[#This Row],[Příjmení]]="","",Result_table[[#This Row],[Příjmení]])</f>
        <v>YILMAZ</v>
      </c>
      <c r="F123" s="1" t="str">
        <f>IF(Result_table[[#This Row],[Jméno]]="","",Result_table[[#This Row],[Jméno]])</f>
        <v>Ramazan</v>
      </c>
      <c r="G123" s="1" t="str">
        <f>IF(Result_table[[#This Row],[Země]]="","",Result_table[[#This Row],[Země]])</f>
        <v>TUR</v>
      </c>
      <c r="H123" s="1" t="str">
        <f>IF(Result_table[[#This Row],[Oddíl]]="","",Result_table[[#This Row],[Oddíl]])</f>
        <v>Turkish National Team</v>
      </c>
      <c r="I123" s="1" t="str">
        <f>IF(Result_table[[#This Row],[Pohlaví]]="","",Result_table[[#This Row],[Pohlaví]])</f>
        <v>M</v>
      </c>
      <c r="J123" s="1" t="str">
        <f>IF(Result_table[[#This Row],[Fáze]]="","",Result_table[[#This Row],[Fáze]])</f>
        <v/>
      </c>
      <c r="K123" s="1" t="str">
        <f>IF(Result_table[[#This Row],[Heat]]="","",Result_table[[#This Row],[Heat]])</f>
        <v/>
      </c>
      <c r="L123" s="1" t="str">
        <f>IF(Result_table[[#This Row],[Výsledek]]="","",Result_table[[#This Row],[Výsledek]])</f>
        <v/>
      </c>
      <c r="M123" s="1" t="str">
        <f>IF(Result_table[[#This Row],[IRM]]="","",Result_table[[#This Row],[IRM]])</f>
        <v/>
      </c>
      <c r="N123" s="1">
        <f>IF(Result_table[[#This Row],[Řezení]]="","",Result_table[[#This Row],[Řezení]])</f>
        <v>10</v>
      </c>
    </row>
    <row r="124" spans="1:14" x14ac:dyDescent="0.2">
      <c r="A124" s="1" t="str">
        <f>IF(Result_table[[#This Row],[Category]]="","",VLOOKUP(Result_table[[#This Row],[Category]],Číselníky!$A$2:$B$23,2,FALSE))</f>
        <v>EL</v>
      </c>
      <c r="B124" s="1">
        <f>IF(Result_table[[#This Row],[Umístění]]="","",Result_table[[#This Row],[Umístění]])</f>
        <v>11</v>
      </c>
      <c r="C124" s="1">
        <f>IF(Result_table[[#This Row],[Start. Číslo]]="","",Result_table[[#This Row],[Start. Číslo]])</f>
        <v>49</v>
      </c>
      <c r="D124" s="1">
        <f>IF(Result_table[[#This Row],[UCI ID]]="","",Result_table[[#This Row],[UCI ID]])</f>
        <v>10009424744</v>
      </c>
      <c r="E124" s="1" t="str">
        <f>IF(Result_table[[#This Row],[Příjmení]]="","",Result_table[[#This Row],[Příjmení]])</f>
        <v>SLAWEK</v>
      </c>
      <c r="F124" s="1" t="str">
        <f>IF(Result_table[[#This Row],[Jméno]]="","",Result_table[[#This Row],[Jméno]])</f>
        <v>Damian</v>
      </c>
      <c r="G124" s="1" t="str">
        <f>IF(Result_table[[#This Row],[Země]]="","",Result_table[[#This Row],[Země]])</f>
        <v>POL</v>
      </c>
      <c r="H124" s="1" t="str">
        <f>IF(Result_table[[#This Row],[Oddíl]]="","",Result_table[[#This Row],[Oddíl]])</f>
        <v>Poland</v>
      </c>
      <c r="I124" s="1" t="str">
        <f>IF(Result_table[[#This Row],[Pohlaví]]="","",Result_table[[#This Row],[Pohlaví]])</f>
        <v>M</v>
      </c>
      <c r="J124" s="1" t="str">
        <f>IF(Result_table[[#This Row],[Fáze]]="","",Result_table[[#This Row],[Fáze]])</f>
        <v/>
      </c>
      <c r="K124" s="1" t="str">
        <f>IF(Result_table[[#This Row],[Heat]]="","",Result_table[[#This Row],[Heat]])</f>
        <v/>
      </c>
      <c r="L124" s="1" t="str">
        <f>IF(Result_table[[#This Row],[Výsledek]]="","",Result_table[[#This Row],[Výsledek]])</f>
        <v/>
      </c>
      <c r="M124" s="1" t="str">
        <f>IF(Result_table[[#This Row],[IRM]]="","",Result_table[[#This Row],[IRM]])</f>
        <v/>
      </c>
      <c r="N124" s="1">
        <f>IF(Result_table[[#This Row],[Řezení]]="","",Result_table[[#This Row],[Řezení]])</f>
        <v>11</v>
      </c>
    </row>
    <row r="125" spans="1:14" x14ac:dyDescent="0.2">
      <c r="A125" s="1" t="str">
        <f>IF(Result_table[[#This Row],[Category]]="","",VLOOKUP(Result_table[[#This Row],[Category]],Číselníky!$A$2:$B$23,2,FALSE))</f>
        <v>EL</v>
      </c>
      <c r="B125" s="1">
        <f>IF(Result_table[[#This Row],[Umístění]]="","",Result_table[[#This Row],[Umístění]])</f>
        <v>12</v>
      </c>
      <c r="C125" s="1">
        <f>IF(Result_table[[#This Row],[Start. Číslo]]="","",Result_table[[#This Row],[Start. Číslo]])</f>
        <v>56</v>
      </c>
      <c r="D125" s="1">
        <f>IF(Result_table[[#This Row],[UCI ID]]="","",Result_table[[#This Row],[UCI ID]])</f>
        <v>10069918893</v>
      </c>
      <c r="E125" s="1" t="str">
        <f>IF(Result_table[[#This Row],[Příjmení]]="","",Result_table[[#This Row],[Příjmení]])</f>
        <v>CONSTANT</v>
      </c>
      <c r="F125" s="1" t="str">
        <f>IF(Result_table[[#This Row],[Jméno]]="","",Result_table[[#This Row],[Jméno]])</f>
        <v>Matteo</v>
      </c>
      <c r="G125" s="1" t="str">
        <f>IF(Result_table[[#This Row],[Země]]="","",Result_table[[#This Row],[Země]])</f>
        <v>SUI</v>
      </c>
      <c r="H125" s="1" t="str">
        <f>IF(Result_table[[#This Row],[Oddíl]]="","",Result_table[[#This Row],[Oddíl]])</f>
        <v>Swiss - cycling</v>
      </c>
      <c r="I125" s="1" t="str">
        <f>IF(Result_table[[#This Row],[Pohlaví]]="","",Result_table[[#This Row],[Pohlaví]])</f>
        <v>M</v>
      </c>
      <c r="J125" s="1" t="str">
        <f>IF(Result_table[[#This Row],[Fáze]]="","",Result_table[[#This Row],[Fáze]])</f>
        <v/>
      </c>
      <c r="K125" s="1" t="str">
        <f>IF(Result_table[[#This Row],[Heat]]="","",Result_table[[#This Row],[Heat]])</f>
        <v/>
      </c>
      <c r="L125" s="1" t="str">
        <f>IF(Result_table[[#This Row],[Výsledek]]="","",Result_table[[#This Row],[Výsledek]])</f>
        <v/>
      </c>
      <c r="M125" s="1" t="str">
        <f>IF(Result_table[[#This Row],[IRM]]="","",Result_table[[#This Row],[IRM]])</f>
        <v/>
      </c>
      <c r="N125" s="1">
        <f>IF(Result_table[[#This Row],[Řezení]]="","",Result_table[[#This Row],[Řezení]])</f>
        <v>12</v>
      </c>
    </row>
    <row r="126" spans="1:14" x14ac:dyDescent="0.2">
      <c r="A126" s="1" t="str">
        <f>IF(Result_table[[#This Row],[Category]]="","",VLOOKUP(Result_table[[#This Row],[Category]],Číselníky!$A$2:$B$23,2,FALSE))</f>
        <v>EL</v>
      </c>
      <c r="B126" s="1">
        <f>IF(Result_table[[#This Row],[Umístění]]="","",Result_table[[#This Row],[Umístění]])</f>
        <v>13</v>
      </c>
      <c r="C126" s="1">
        <f>IF(Result_table[[#This Row],[Start. Číslo]]="","",Result_table[[#This Row],[Start. Číslo]])</f>
        <v>1</v>
      </c>
      <c r="D126" s="1">
        <f>IF(Result_table[[#This Row],[UCI ID]]="","",Result_table[[#This Row],[UCI ID]])</f>
        <v>10017556172</v>
      </c>
      <c r="E126" s="1" t="str">
        <f>IF(Result_table[[#This Row],[Příjmení]]="","",Result_table[[#This Row],[Příjmení]])</f>
        <v>PETERLIN</v>
      </c>
      <c r="F126" s="1" t="str">
        <f>IF(Result_table[[#This Row],[Jméno]]="","",Result_table[[#This Row],[Jméno]])</f>
        <v>Nejc</v>
      </c>
      <c r="G126" s="1" t="str">
        <f>IF(Result_table[[#This Row],[Země]]="","",Result_table[[#This Row],[Země]])</f>
        <v>SLO</v>
      </c>
      <c r="H126" s="1" t="str">
        <f>IF(Result_table[[#This Row],[Oddíl]]="","",Result_table[[#This Row],[Oddíl]])</f>
        <v>Slovenija</v>
      </c>
      <c r="I126" s="1" t="str">
        <f>IF(Result_table[[#This Row],[Pohlaví]]="","",Result_table[[#This Row],[Pohlaví]])</f>
        <v>M</v>
      </c>
      <c r="J126" s="1" t="str">
        <f>IF(Result_table[[#This Row],[Fáze]]="","",Result_table[[#This Row],[Fáze]])</f>
        <v/>
      </c>
      <c r="K126" s="1" t="str">
        <f>IF(Result_table[[#This Row],[Heat]]="","",Result_table[[#This Row],[Heat]])</f>
        <v/>
      </c>
      <c r="L126" s="1" t="str">
        <f>IF(Result_table[[#This Row],[Výsledek]]="","",Result_table[[#This Row],[Výsledek]])</f>
        <v/>
      </c>
      <c r="M126" s="1" t="str">
        <f>IF(Result_table[[#This Row],[IRM]]="","",Result_table[[#This Row],[IRM]])</f>
        <v/>
      </c>
      <c r="N126" s="1">
        <f>IF(Result_table[[#This Row],[Řezení]]="","",Result_table[[#This Row],[Řezení]])</f>
        <v>13</v>
      </c>
    </row>
    <row r="127" spans="1:14" x14ac:dyDescent="0.2">
      <c r="A127" s="1" t="str">
        <f>IF(Result_table[[#This Row],[Category]]="","",VLOOKUP(Result_table[[#This Row],[Category]],Číselníky!$A$2:$B$23,2,FALSE))</f>
        <v>EL</v>
      </c>
      <c r="B127" s="1">
        <f>IF(Result_table[[#This Row],[Umístění]]="","",Result_table[[#This Row],[Umístění]])</f>
        <v>14</v>
      </c>
      <c r="C127" s="1">
        <f>IF(Result_table[[#This Row],[Start. Číslo]]="","",Result_table[[#This Row],[Start. Číslo]])</f>
        <v>76</v>
      </c>
      <c r="D127" s="1">
        <f>IF(Result_table[[#This Row],[UCI ID]]="","",Result_table[[#This Row],[UCI ID]])</f>
        <v>10079374373</v>
      </c>
      <c r="E127" s="1" t="str">
        <f>IF(Result_table[[#This Row],[Příjmení]]="","",Result_table[[#This Row],[Příjmení]])</f>
        <v>WISNIEWSKI</v>
      </c>
      <c r="F127" s="1" t="str">
        <f>IF(Result_table[[#This Row],[Jméno]]="","",Result_table[[#This Row],[Jméno]])</f>
        <v>Szymon</v>
      </c>
      <c r="G127" s="1" t="str">
        <f>IF(Result_table[[#This Row],[Země]]="","",Result_table[[#This Row],[Země]])</f>
        <v>POL</v>
      </c>
      <c r="H127" s="1" t="str">
        <f>IF(Result_table[[#This Row],[Oddíl]]="","",Result_table[[#This Row],[Oddíl]])</f>
        <v>Poland</v>
      </c>
      <c r="I127" s="1" t="str">
        <f>IF(Result_table[[#This Row],[Pohlaví]]="","",Result_table[[#This Row],[Pohlaví]])</f>
        <v>M</v>
      </c>
      <c r="J127" s="1" t="str">
        <f>IF(Result_table[[#This Row],[Fáze]]="","",Result_table[[#This Row],[Fáze]])</f>
        <v/>
      </c>
      <c r="K127" s="1" t="str">
        <f>IF(Result_table[[#This Row],[Heat]]="","",Result_table[[#This Row],[Heat]])</f>
        <v/>
      </c>
      <c r="L127" s="1" t="str">
        <f>IF(Result_table[[#This Row],[Výsledek]]="","",Result_table[[#This Row],[Výsledek]])</f>
        <v/>
      </c>
      <c r="M127" s="1" t="str">
        <f>IF(Result_table[[#This Row],[IRM]]="","",Result_table[[#This Row],[IRM]])</f>
        <v/>
      </c>
      <c r="N127" s="1">
        <f>IF(Result_table[[#This Row],[Řezení]]="","",Result_table[[#This Row],[Řezení]])</f>
        <v>14</v>
      </c>
    </row>
    <row r="128" spans="1:14" x14ac:dyDescent="0.2">
      <c r="A128" s="1" t="str">
        <f>IF(Result_table[[#This Row],[Category]]="","",VLOOKUP(Result_table[[#This Row],[Category]],Číselníky!$A$2:$B$23,2,FALSE))</f>
        <v>EL</v>
      </c>
      <c r="B128" s="1">
        <f>IF(Result_table[[#This Row],[Umístění]]="","",Result_table[[#This Row],[Umístění]])</f>
        <v>15</v>
      </c>
      <c r="C128" s="1">
        <f>IF(Result_table[[#This Row],[Start. Číslo]]="","",Result_table[[#This Row],[Start. Číslo]])</f>
        <v>38</v>
      </c>
      <c r="D128" s="1">
        <f>IF(Result_table[[#This Row],[UCI ID]]="","",Result_table[[#This Row],[UCI ID]])</f>
        <v>10083701078</v>
      </c>
      <c r="E128" s="1" t="str">
        <f>IF(Result_table[[#This Row],[Příjmení]]="","",Result_table[[#This Row],[Příjmení]])</f>
        <v>KEINAN</v>
      </c>
      <c r="F128" s="1" t="str">
        <f>IF(Result_table[[#This Row],[Jméno]]="","",Result_table[[#This Row],[Jméno]])</f>
        <v>Amit</v>
      </c>
      <c r="G128" s="1" t="str">
        <f>IF(Result_table[[#This Row],[Země]]="","",Result_table[[#This Row],[Země]])</f>
        <v>ISR</v>
      </c>
      <c r="H128" s="1" t="str">
        <f>IF(Result_table[[#This Row],[Oddíl]]="","",Result_table[[#This Row],[Oddíl]])</f>
        <v>Israel</v>
      </c>
      <c r="I128" s="1" t="str">
        <f>IF(Result_table[[#This Row],[Pohlaví]]="","",Result_table[[#This Row],[Pohlaví]])</f>
        <v>M</v>
      </c>
      <c r="J128" s="1" t="str">
        <f>IF(Result_table[[#This Row],[Fáze]]="","",Result_table[[#This Row],[Fáze]])</f>
        <v/>
      </c>
      <c r="K128" s="1" t="str">
        <f>IF(Result_table[[#This Row],[Heat]]="","",Result_table[[#This Row],[Heat]])</f>
        <v/>
      </c>
      <c r="L128" s="1" t="str">
        <f>IF(Result_table[[#This Row],[Výsledek]]="","",Result_table[[#This Row],[Výsledek]])</f>
        <v/>
      </c>
      <c r="M128" s="1" t="str">
        <f>IF(Result_table[[#This Row],[IRM]]="","",Result_table[[#This Row],[IRM]])</f>
        <v/>
      </c>
      <c r="N128" s="1">
        <f>IF(Result_table[[#This Row],[Řezení]]="","",Result_table[[#This Row],[Řezení]])</f>
        <v>15</v>
      </c>
    </row>
    <row r="129" spans="1:14" x14ac:dyDescent="0.2">
      <c r="A129" s="1" t="str">
        <f>IF(Result_table[[#This Row],[Category]]="","",VLOOKUP(Result_table[[#This Row],[Category]],Číselníky!$A$2:$B$23,2,FALSE))</f>
        <v>EL</v>
      </c>
      <c r="B129" s="1">
        <f>IF(Result_table[[#This Row],[Umístění]]="","",Result_table[[#This Row],[Umístění]])</f>
        <v>16</v>
      </c>
      <c r="C129" s="1">
        <f>IF(Result_table[[#This Row],[Start. Číslo]]="","",Result_table[[#This Row],[Start. Číslo]])</f>
        <v>24</v>
      </c>
      <c r="D129" s="1">
        <f>IF(Result_table[[#This Row],[UCI ID]]="","",Result_table[[#This Row],[UCI ID]])</f>
        <v>10009975927</v>
      </c>
      <c r="E129" s="1" t="str">
        <f>IF(Result_table[[#This Row],[Příjmení]]="","",Result_table[[#This Row],[Příjmení]])</f>
        <v>MALCHAREK</v>
      </c>
      <c r="F129" s="1" t="str">
        <f>IF(Result_table[[#This Row],[Jméno]]="","",Result_table[[#This Row],[Jméno]])</f>
        <v>Moritz</v>
      </c>
      <c r="G129" s="1" t="str">
        <f>IF(Result_table[[#This Row],[Země]]="","",Result_table[[#This Row],[Země]])</f>
        <v>GER</v>
      </c>
      <c r="H129" s="1" t="str">
        <f>IF(Result_table[[#This Row],[Oddíl]]="","",Result_table[[#This Row],[Oddíl]])</f>
        <v>German National Team</v>
      </c>
      <c r="I129" s="1" t="str">
        <f>IF(Result_table[[#This Row],[Pohlaví]]="","",Result_table[[#This Row],[Pohlaví]])</f>
        <v>M</v>
      </c>
      <c r="J129" s="1" t="str">
        <f>IF(Result_table[[#This Row],[Fáze]]="","",Result_table[[#This Row],[Fáze]])</f>
        <v/>
      </c>
      <c r="K129" s="1" t="str">
        <f>IF(Result_table[[#This Row],[Heat]]="","",Result_table[[#This Row],[Heat]])</f>
        <v/>
      </c>
      <c r="L129" s="1" t="str">
        <f>IF(Result_table[[#This Row],[Výsledek]]="","",Result_table[[#This Row],[Výsledek]])</f>
        <v/>
      </c>
      <c r="M129" s="1" t="str">
        <f>IF(Result_table[[#This Row],[IRM]]="","",Result_table[[#This Row],[IRM]])</f>
        <v/>
      </c>
      <c r="N129" s="1">
        <f>IF(Result_table[[#This Row],[Řezení]]="","",Result_table[[#This Row],[Řezení]])</f>
        <v>16</v>
      </c>
    </row>
    <row r="130" spans="1:14" x14ac:dyDescent="0.2">
      <c r="A130" s="1" t="str">
        <f>IF(Result_table[[#This Row],[Category]]="","",VLOOKUP(Result_table[[#This Row],[Category]],Číselníky!$A$2:$B$23,2,FALSE))</f>
        <v>EL</v>
      </c>
      <c r="B130" s="1">
        <f>IF(Result_table[[#This Row],[Umístění]]="","",Result_table[[#This Row],[Umístění]])</f>
        <v>17</v>
      </c>
      <c r="C130" s="1">
        <f>IF(Result_table[[#This Row],[Start. Číslo]]="","",Result_table[[#This Row],[Start. Číslo]])</f>
        <v>77</v>
      </c>
      <c r="D130" s="1">
        <f>IF(Result_table[[#This Row],[UCI ID]]="","",Result_table[[#This Row],[UCI ID]])</f>
        <v>10035026882</v>
      </c>
      <c r="E130" s="1" t="str">
        <f>IF(Result_table[[#This Row],[Příjmení]]="","",Result_table[[#This Row],[Příjmení]])</f>
        <v>KOKAS</v>
      </c>
      <c r="F130" s="1" t="str">
        <f>IF(Result_table[[#This Row],[Jméno]]="","",Result_table[[#This Row],[Jméno]])</f>
        <v>Raphael</v>
      </c>
      <c r="G130" s="1" t="str">
        <f>IF(Result_table[[#This Row],[Země]]="","",Result_table[[#This Row],[Země]])</f>
        <v>AUT</v>
      </c>
      <c r="H130" s="1" t="str">
        <f>IF(Result_table[[#This Row],[Oddíl]]="","",Result_table[[#This Row],[Oddíl]])</f>
        <v>Austria</v>
      </c>
      <c r="I130" s="1" t="str">
        <f>IF(Result_table[[#This Row],[Pohlaví]]="","",Result_table[[#This Row],[Pohlaví]])</f>
        <v>M</v>
      </c>
      <c r="J130" s="1" t="str">
        <f>IF(Result_table[[#This Row],[Fáze]]="","",Result_table[[#This Row],[Fáze]])</f>
        <v/>
      </c>
      <c r="K130" s="1" t="str">
        <f>IF(Result_table[[#This Row],[Heat]]="","",Result_table[[#This Row],[Heat]])</f>
        <v/>
      </c>
      <c r="L130" s="1" t="str">
        <f>IF(Result_table[[#This Row],[Výsledek]]="","",Result_table[[#This Row],[Výsledek]])</f>
        <v/>
      </c>
      <c r="M130" s="1" t="str">
        <f>IF(Result_table[[#This Row],[IRM]]="","",Result_table[[#This Row],[IRM]])</f>
        <v/>
      </c>
      <c r="N130" s="1">
        <f>IF(Result_table[[#This Row],[Řezení]]="","",Result_table[[#This Row],[Řezení]])</f>
        <v>17</v>
      </c>
    </row>
    <row r="131" spans="1:14" x14ac:dyDescent="0.2">
      <c r="A131" s="1" t="str">
        <f>IF(Result_table[[#This Row],[Category]]="","",VLOOKUP(Result_table[[#This Row],[Category]],Číselníky!$A$2:$B$23,2,FALSE))</f>
        <v>EL</v>
      </c>
      <c r="B131" s="1">
        <f>IF(Result_table[[#This Row],[Umístění]]="","",Result_table[[#This Row],[Umístění]])</f>
        <v>18</v>
      </c>
      <c r="C131" s="1">
        <f>IF(Result_table[[#This Row],[Start. Číslo]]="","",Result_table[[#This Row],[Start. Číslo]])</f>
        <v>16</v>
      </c>
      <c r="D131" s="1">
        <f>IF(Result_table[[#This Row],[UCI ID]]="","",Result_table[[#This Row],[UCI ID]])</f>
        <v>10047315469</v>
      </c>
      <c r="E131" s="1" t="str">
        <f>IF(Result_table[[#This Row],[Příjmení]]="","",Result_table[[#This Row],[Příjmení]])</f>
        <v>ŠILHAVÝ</v>
      </c>
      <c r="F131" s="1" t="str">
        <f>IF(Result_table[[#This Row],[Jméno]]="","",Result_table[[#This Row],[Jméno]])</f>
        <v>Ondřej</v>
      </c>
      <c r="G131" s="1" t="str">
        <f>IF(Result_table[[#This Row],[Země]]="","",Result_table[[#This Row],[Země]])</f>
        <v>CZE</v>
      </c>
      <c r="H131" s="1" t="str">
        <f>IF(Result_table[[#This Row],[Oddíl]]="","",Result_table[[#This Row],[Oddíl]])</f>
        <v>Tufo Pardus Prostějov</v>
      </c>
      <c r="I131" s="1" t="str">
        <f>IF(Result_table[[#This Row],[Pohlaví]]="","",Result_table[[#This Row],[Pohlaví]])</f>
        <v>M</v>
      </c>
      <c r="J131" s="1" t="str">
        <f>IF(Result_table[[#This Row],[Fáze]]="","",Result_table[[#This Row],[Fáze]])</f>
        <v/>
      </c>
      <c r="K131" s="1" t="str">
        <f>IF(Result_table[[#This Row],[Heat]]="","",Result_table[[#This Row],[Heat]])</f>
        <v/>
      </c>
      <c r="L131" s="1" t="str">
        <f>IF(Result_table[[#This Row],[Výsledek]]="","",Result_table[[#This Row],[Výsledek]])</f>
        <v/>
      </c>
      <c r="M131" s="1" t="str">
        <f>IF(Result_table[[#This Row],[IRM]]="","",Result_table[[#This Row],[IRM]])</f>
        <v/>
      </c>
      <c r="N131" s="1">
        <f>IF(Result_table[[#This Row],[Řezení]]="","",Result_table[[#This Row],[Řezení]])</f>
        <v>18</v>
      </c>
    </row>
    <row r="132" spans="1:14" x14ac:dyDescent="0.2">
      <c r="A132" s="1" t="str">
        <f>IF(Result_table[[#This Row],[Category]]="","",VLOOKUP(Result_table[[#This Row],[Category]],Číselníky!$A$2:$B$23,2,FALSE))</f>
        <v>EL</v>
      </c>
      <c r="B132" s="1">
        <f>IF(Result_table[[#This Row],[Umístění]]="","",Result_table[[#This Row],[Umístění]])</f>
        <v>19</v>
      </c>
      <c r="C132" s="1">
        <f>IF(Result_table[[#This Row],[Start. Číslo]]="","",Result_table[[#This Row],[Start. Číslo]])</f>
        <v>33</v>
      </c>
      <c r="D132" s="1">
        <f>IF(Result_table[[#This Row],[UCI ID]]="","",Result_table[[#This Row],[UCI ID]])</f>
        <v>10023561886</v>
      </c>
      <c r="E132" s="1" t="str">
        <f>IF(Result_table[[#This Row],[Příjmení]]="","",Result_table[[#This Row],[Příjmení]])</f>
        <v>ROTTER</v>
      </c>
      <c r="F132" s="1" t="str">
        <f>IF(Result_table[[#This Row],[Jméno]]="","",Result_table[[#This Row],[Jméno]])</f>
        <v>Michal</v>
      </c>
      <c r="G132" s="1" t="str">
        <f>IF(Result_table[[#This Row],[Země]]="","",Result_table[[#This Row],[Země]])</f>
        <v>CZE</v>
      </c>
      <c r="H132" s="1" t="str">
        <f>IF(Result_table[[#This Row],[Oddíl]]="","",Result_table[[#This Row],[Oddíl]])</f>
        <v>TJ Favorit Brno</v>
      </c>
      <c r="I132" s="1" t="str">
        <f>IF(Result_table[[#This Row],[Pohlaví]]="","",Result_table[[#This Row],[Pohlaví]])</f>
        <v>M</v>
      </c>
      <c r="J132" s="1" t="str">
        <f>IF(Result_table[[#This Row],[Fáze]]="","",Result_table[[#This Row],[Fáze]])</f>
        <v/>
      </c>
      <c r="K132" s="1" t="str">
        <f>IF(Result_table[[#This Row],[Heat]]="","",Result_table[[#This Row],[Heat]])</f>
        <v/>
      </c>
      <c r="L132" s="1" t="str">
        <f>IF(Result_table[[#This Row],[Výsledek]]="","",Result_table[[#This Row],[Výsledek]])</f>
        <v/>
      </c>
      <c r="M132" s="1" t="str">
        <f>IF(Result_table[[#This Row],[IRM]]="","",Result_table[[#This Row],[IRM]])</f>
        <v/>
      </c>
      <c r="N132" s="1">
        <f>IF(Result_table[[#This Row],[Řezení]]="","",Result_table[[#This Row],[Řezení]])</f>
        <v>19</v>
      </c>
    </row>
    <row r="133" spans="1:14" x14ac:dyDescent="0.2">
      <c r="A133" s="1" t="str">
        <f>IF(Result_table[[#This Row],[Category]]="","",VLOOKUP(Result_table[[#This Row],[Category]],Číselníky!$A$2:$B$23,2,FALSE))</f>
        <v>EL</v>
      </c>
      <c r="B133" s="1">
        <f>IF(Result_table[[#This Row],[Umístění]]="","",Result_table[[#This Row],[Umístění]])</f>
        <v>20</v>
      </c>
      <c r="C133" s="1">
        <f>IF(Result_table[[#This Row],[Start. Číslo]]="","",Result_table[[#This Row],[Start. Číslo]])</f>
        <v>59</v>
      </c>
      <c r="D133" s="1">
        <f>IF(Result_table[[#This Row],[UCI ID]]="","",Result_table[[#This Row],[UCI ID]])</f>
        <v>10048891620</v>
      </c>
      <c r="E133" s="1" t="str">
        <f>IF(Result_table[[#This Row],[Příjmení]]="","",Result_table[[#This Row],[Příjmení]])</f>
        <v>WINKLER</v>
      </c>
      <c r="F133" s="1" t="str">
        <f>IF(Result_table[[#This Row],[Jméno]]="","",Result_table[[#This Row],[Jméno]])</f>
        <v>Oskar</v>
      </c>
      <c r="G133" s="1" t="str">
        <f>IF(Result_table[[#This Row],[Země]]="","",Result_table[[#This Row],[Země]])</f>
        <v>DEN</v>
      </c>
      <c r="H133" s="1" t="str">
        <f>IF(Result_table[[#This Row],[Oddíl]]="","",Result_table[[#This Row],[Oddíl]])</f>
        <v>Denmark</v>
      </c>
      <c r="I133" s="1" t="str">
        <f>IF(Result_table[[#This Row],[Pohlaví]]="","",Result_table[[#This Row],[Pohlaví]])</f>
        <v>M</v>
      </c>
      <c r="J133" s="1" t="str">
        <f>IF(Result_table[[#This Row],[Fáze]]="","",Result_table[[#This Row],[Fáze]])</f>
        <v/>
      </c>
      <c r="K133" s="1" t="str">
        <f>IF(Result_table[[#This Row],[Heat]]="","",Result_table[[#This Row],[Heat]])</f>
        <v/>
      </c>
      <c r="L133" s="1" t="str">
        <f>IF(Result_table[[#This Row],[Výsledek]]="","",Result_table[[#This Row],[Výsledek]])</f>
        <v/>
      </c>
      <c r="M133" s="1" t="str">
        <f>IF(Result_table[[#This Row],[IRM]]="","",Result_table[[#This Row],[IRM]])</f>
        <v/>
      </c>
      <c r="N133" s="1">
        <f>IF(Result_table[[#This Row],[Řezení]]="","",Result_table[[#This Row],[Řezení]])</f>
        <v>20</v>
      </c>
    </row>
    <row r="134" spans="1:14" x14ac:dyDescent="0.2">
      <c r="A134" s="1" t="str">
        <f>IF(Result_table[[#This Row],[Category]]="","",VLOOKUP(Result_table[[#This Row],[Category]],Číselníky!$A$2:$B$23,2,FALSE))</f>
        <v>EL</v>
      </c>
      <c r="B134" s="1">
        <f>IF(Result_table[[#This Row],[Umístění]]="","",Result_table[[#This Row],[Umístění]])</f>
        <v>21</v>
      </c>
      <c r="C134" s="1">
        <f>IF(Result_table[[#This Row],[Start. Číslo]]="","",Result_table[[#This Row],[Start. Číslo]])</f>
        <v>34</v>
      </c>
      <c r="D134" s="1">
        <f>IF(Result_table[[#This Row],[UCI ID]]="","",Result_table[[#This Row],[UCI ID]])</f>
        <v>10097608555</v>
      </c>
      <c r="E134" s="1" t="str">
        <f>IF(Result_table[[#This Row],[Příjmení]]="","",Result_table[[#This Row],[Příjmení]])</f>
        <v>DRIJVER</v>
      </c>
      <c r="F134" s="1" t="str">
        <f>IF(Result_table[[#This Row],[Jméno]]="","",Result_table[[#This Row],[Jméno]])</f>
        <v>Bertold</v>
      </c>
      <c r="G134" s="1" t="str">
        <f>IF(Result_table[[#This Row],[Země]]="","",Result_table[[#This Row],[Země]])</f>
        <v>HUN</v>
      </c>
      <c r="H134" s="1" t="str">
        <f>IF(Result_table[[#This Row],[Oddíl]]="","",Result_table[[#This Row],[Oddíl]])</f>
        <v>TJ Favorit Brno</v>
      </c>
      <c r="I134" s="1" t="str">
        <f>IF(Result_table[[#This Row],[Pohlaví]]="","",Result_table[[#This Row],[Pohlaví]])</f>
        <v>M</v>
      </c>
      <c r="J134" s="1" t="str">
        <f>IF(Result_table[[#This Row],[Fáze]]="","",Result_table[[#This Row],[Fáze]])</f>
        <v/>
      </c>
      <c r="K134" s="1" t="str">
        <f>IF(Result_table[[#This Row],[Heat]]="","",Result_table[[#This Row],[Heat]])</f>
        <v/>
      </c>
      <c r="L134" s="1" t="str">
        <f>IF(Result_table[[#This Row],[Výsledek]]="","",Result_table[[#This Row],[Výsledek]])</f>
        <v/>
      </c>
      <c r="M134" s="1" t="str">
        <f>IF(Result_table[[#This Row],[IRM]]="","",Result_table[[#This Row],[IRM]])</f>
        <v/>
      </c>
      <c r="N134" s="1">
        <f>IF(Result_table[[#This Row],[Řezení]]="","",Result_table[[#This Row],[Řezení]])</f>
        <v>21</v>
      </c>
    </row>
    <row r="135" spans="1:14" x14ac:dyDescent="0.2">
      <c r="A135" s="1" t="str">
        <f>IF(Result_table[[#This Row],[Category]]="","",VLOOKUP(Result_table[[#This Row],[Category]],Číselníky!$A$2:$B$23,2,FALSE))</f>
        <v>EL</v>
      </c>
      <c r="B135" s="1">
        <f>IF(Result_table[[#This Row],[Umístění]]="","",Result_table[[#This Row],[Umístění]])</f>
        <v>22</v>
      </c>
      <c r="C135" s="1">
        <f>IF(Result_table[[#This Row],[Start. Číslo]]="","",Result_table[[#This Row],[Start. Číslo]])</f>
        <v>3</v>
      </c>
      <c r="D135" s="1">
        <f>IF(Result_table[[#This Row],[UCI ID]]="","",Result_table[[#This Row],[UCI ID]])</f>
        <v>10093948221</v>
      </c>
      <c r="E135" s="1" t="str">
        <f>IF(Result_table[[#This Row],[Příjmení]]="","",Result_table[[#This Row],[Příjmení]])</f>
        <v>MURN</v>
      </c>
      <c r="F135" s="1" t="str">
        <f>IF(Result_table[[#This Row],[Jméno]]="","",Result_table[[#This Row],[Jméno]])</f>
        <v>Vid</v>
      </c>
      <c r="G135" s="1" t="str">
        <f>IF(Result_table[[#This Row],[Země]]="","",Result_table[[#This Row],[Země]])</f>
        <v>SLO</v>
      </c>
      <c r="H135" s="1" t="str">
        <f>IF(Result_table[[#This Row],[Oddíl]]="","",Result_table[[#This Row],[Oddíl]])</f>
        <v>Slovenija</v>
      </c>
      <c r="I135" s="1" t="str">
        <f>IF(Result_table[[#This Row],[Pohlaví]]="","",Result_table[[#This Row],[Pohlaví]])</f>
        <v>M</v>
      </c>
      <c r="J135" s="1" t="str">
        <f>IF(Result_table[[#This Row],[Fáze]]="","",Result_table[[#This Row],[Fáze]])</f>
        <v/>
      </c>
      <c r="K135" s="1" t="str">
        <f>IF(Result_table[[#This Row],[Heat]]="","",Result_table[[#This Row],[Heat]])</f>
        <v/>
      </c>
      <c r="L135" s="1" t="str">
        <f>IF(Result_table[[#This Row],[Výsledek]]="","",Result_table[[#This Row],[Výsledek]])</f>
        <v/>
      </c>
      <c r="M135" s="1" t="str">
        <f>IF(Result_table[[#This Row],[IRM]]="","",Result_table[[#This Row],[IRM]])</f>
        <v/>
      </c>
      <c r="N135" s="1">
        <f>IF(Result_table[[#This Row],[Řezení]]="","",Result_table[[#This Row],[Řezení]])</f>
        <v>22</v>
      </c>
    </row>
    <row r="136" spans="1:14" x14ac:dyDescent="0.2">
      <c r="A136" s="1" t="str">
        <f>IF(Result_table[[#This Row],[Category]]="","",VLOOKUP(Result_table[[#This Row],[Category]],Číselníky!$A$2:$B$23,2,FALSE))</f>
        <v>EL</v>
      </c>
      <c r="B136" s="1">
        <f>IF(Result_table[[#This Row],[Umístění]]="","",Result_table[[#This Row],[Umístění]])</f>
        <v>23</v>
      </c>
      <c r="C136" s="1">
        <f>IF(Result_table[[#This Row],[Start. Číslo]]="","",Result_table[[#This Row],[Start. Číslo]])</f>
        <v>55</v>
      </c>
      <c r="D136" s="1">
        <f>IF(Result_table[[#This Row],[UCI ID]]="","",Result_table[[#This Row],[UCI ID]])</f>
        <v>10034780342</v>
      </c>
      <c r="E136" s="1" t="str">
        <f>IF(Result_table[[#This Row],[Příjmení]]="","",Result_table[[#This Row],[Příjmení]])</f>
        <v>GEES</v>
      </c>
      <c r="F136" s="1" t="str">
        <f>IF(Result_table[[#This Row],[Jméno]]="","",Result_table[[#This Row],[Jméno]])</f>
        <v>Andrin</v>
      </c>
      <c r="G136" s="1" t="str">
        <f>IF(Result_table[[#This Row],[Země]]="","",Result_table[[#This Row],[Země]])</f>
        <v>SUI</v>
      </c>
      <c r="H136" s="1" t="str">
        <f>IF(Result_table[[#This Row],[Oddíl]]="","",Result_table[[#This Row],[Oddíl]])</f>
        <v>Swiss - cycling</v>
      </c>
      <c r="I136" s="1" t="str">
        <f>IF(Result_table[[#This Row],[Pohlaví]]="","",Result_table[[#This Row],[Pohlaví]])</f>
        <v>M</v>
      </c>
      <c r="J136" s="1" t="str">
        <f>IF(Result_table[[#This Row],[Fáze]]="","",Result_table[[#This Row],[Fáze]])</f>
        <v/>
      </c>
      <c r="K136" s="1" t="str">
        <f>IF(Result_table[[#This Row],[Heat]]="","",Result_table[[#This Row],[Heat]])</f>
        <v/>
      </c>
      <c r="L136" s="1" t="str">
        <f>IF(Result_table[[#This Row],[Výsledek]]="","",Result_table[[#This Row],[Výsledek]])</f>
        <v/>
      </c>
      <c r="M136" s="1" t="str">
        <f>IF(Result_table[[#This Row],[IRM]]="","",Result_table[[#This Row],[IRM]])</f>
        <v/>
      </c>
      <c r="N136" s="1">
        <f>IF(Result_table[[#This Row],[Řezení]]="","",Result_table[[#This Row],[Řezení]])</f>
        <v>23</v>
      </c>
    </row>
    <row r="137" spans="1:14" x14ac:dyDescent="0.2">
      <c r="A137" s="1" t="str">
        <f>IF(Result_table[[#This Row],[Category]]="","",VLOOKUP(Result_table[[#This Row],[Category]],Číselníky!$A$2:$B$23,2,FALSE))</f>
        <v>EL</v>
      </c>
      <c r="B137" s="1">
        <f>IF(Result_table[[#This Row],[Umístění]]="","",Result_table[[#This Row],[Umístění]])</f>
        <v>24</v>
      </c>
      <c r="C137" s="1">
        <f>IF(Result_table[[#This Row],[Start. Číslo]]="","",Result_table[[#This Row],[Start. Číslo]])</f>
        <v>14</v>
      </c>
      <c r="D137" s="1">
        <f>IF(Result_table[[#This Row],[UCI ID]]="","",Result_table[[#This Row],[UCI ID]])</f>
        <v>10047400547</v>
      </c>
      <c r="E137" s="1" t="str">
        <f>IF(Result_table[[#This Row],[Příjmení]]="","",Result_table[[#This Row],[Příjmení]])</f>
        <v>KOBLÍŽEK</v>
      </c>
      <c r="F137" s="1" t="str">
        <f>IF(Result_table[[#This Row],[Jméno]]="","",Result_table[[#This Row],[Jméno]])</f>
        <v>Matyáš</v>
      </c>
      <c r="G137" s="1" t="str">
        <f>IF(Result_table[[#This Row],[Země]]="","",Result_table[[#This Row],[Země]])</f>
        <v>CZE</v>
      </c>
      <c r="H137" s="1" t="str">
        <f>IF(Result_table[[#This Row],[Oddíl]]="","",Result_table[[#This Row],[Oddíl]])</f>
        <v>Tufo Pardus Prostějov</v>
      </c>
      <c r="I137" s="1" t="str">
        <f>IF(Result_table[[#This Row],[Pohlaví]]="","",Result_table[[#This Row],[Pohlaví]])</f>
        <v>M</v>
      </c>
      <c r="J137" s="1" t="str">
        <f>IF(Result_table[[#This Row],[Fáze]]="","",Result_table[[#This Row],[Fáze]])</f>
        <v/>
      </c>
      <c r="K137" s="1" t="str">
        <f>IF(Result_table[[#This Row],[Heat]]="","",Result_table[[#This Row],[Heat]])</f>
        <v/>
      </c>
      <c r="L137" s="1" t="str">
        <f>IF(Result_table[[#This Row],[Výsledek]]="","",Result_table[[#This Row],[Výsledek]])</f>
        <v/>
      </c>
      <c r="M137" s="1" t="str">
        <f>IF(Result_table[[#This Row],[IRM]]="","",Result_table[[#This Row],[IRM]])</f>
        <v/>
      </c>
      <c r="N137" s="1">
        <f>IF(Result_table[[#This Row],[Řezení]]="","",Result_table[[#This Row],[Řezení]])</f>
        <v>24</v>
      </c>
    </row>
    <row r="138" spans="1:14" x14ac:dyDescent="0.2">
      <c r="A138" s="1" t="str">
        <f>IF(Result_table[[#This Row],[Category]]="","",VLOOKUP(Result_table[[#This Row],[Category]],Číselníky!$A$2:$B$23,2,FALSE))</f>
        <v>EL</v>
      </c>
      <c r="B138" s="1">
        <f>IF(Result_table[[#This Row],[Umístění]]="","",Result_table[[#This Row],[Umístění]])</f>
        <v>25</v>
      </c>
      <c r="C138" s="1">
        <f>IF(Result_table[[#This Row],[Start. Číslo]]="","",Result_table[[#This Row],[Start. Číslo]])</f>
        <v>39</v>
      </c>
      <c r="D138" s="1">
        <f>IF(Result_table[[#This Row],[UCI ID]]="","",Result_table[[#This Row],[UCI ID]])</f>
        <v>10096427074</v>
      </c>
      <c r="E138" s="1" t="str">
        <f>IF(Result_table[[#This Row],[Příjmení]]="","",Result_table[[#This Row],[Příjmení]])</f>
        <v>LOGINOV</v>
      </c>
      <c r="F138" s="1" t="str">
        <f>IF(Result_table[[#This Row],[Jméno]]="","",Result_table[[#This Row],[Jméno]])</f>
        <v>Vladyslav</v>
      </c>
      <c r="G138" s="1" t="str">
        <f>IF(Result_table[[#This Row],[Země]]="","",Result_table[[#This Row],[Země]])</f>
        <v>ISR</v>
      </c>
      <c r="H138" s="1" t="str">
        <f>IF(Result_table[[#This Row],[Oddíl]]="","",Result_table[[#This Row],[Oddíl]])</f>
        <v>Israel</v>
      </c>
      <c r="I138" s="1" t="str">
        <f>IF(Result_table[[#This Row],[Pohlaví]]="","",Result_table[[#This Row],[Pohlaví]])</f>
        <v>M</v>
      </c>
      <c r="J138" s="1" t="str">
        <f>IF(Result_table[[#This Row],[Fáze]]="","",Result_table[[#This Row],[Fáze]])</f>
        <v/>
      </c>
      <c r="K138" s="1" t="str">
        <f>IF(Result_table[[#This Row],[Heat]]="","",Result_table[[#This Row],[Heat]])</f>
        <v/>
      </c>
      <c r="L138" s="1" t="str">
        <f>IF(Result_table[[#This Row],[Výsledek]]="","",Result_table[[#This Row],[Výsledek]])</f>
        <v/>
      </c>
      <c r="M138" s="1" t="str">
        <f>IF(Result_table[[#This Row],[IRM]]="","",Result_table[[#This Row],[IRM]])</f>
        <v/>
      </c>
      <c r="N138" s="1">
        <f>IF(Result_table[[#This Row],[Řezení]]="","",Result_table[[#This Row],[Řezení]])</f>
        <v>25</v>
      </c>
    </row>
    <row r="139" spans="1:14" x14ac:dyDescent="0.2">
      <c r="A139" s="1" t="str">
        <f>IF(Result_table[[#This Row],[Category]]="","",VLOOKUP(Result_table[[#This Row],[Category]],Číselníky!$A$2:$B$23,2,FALSE))</f>
        <v>EL</v>
      </c>
      <c r="B139" s="1">
        <f>IF(Result_table[[#This Row],[Umístění]]="","",Result_table[[#This Row],[Umístění]])</f>
        <v>26</v>
      </c>
      <c r="C139" s="1">
        <f>IF(Result_table[[#This Row],[Start. Číslo]]="","",Result_table[[#This Row],[Start. Číslo]])</f>
        <v>28</v>
      </c>
      <c r="D139" s="1">
        <f>IF(Result_table[[#This Row],[UCI ID]]="","",Result_table[[#This Row],[UCI ID]])</f>
        <v>10047309409</v>
      </c>
      <c r="E139" s="1" t="str">
        <f>IF(Result_table[[#This Row],[Příjmení]]="","",Result_table[[#This Row],[Příjmení]])</f>
        <v>KŘENEK</v>
      </c>
      <c r="F139" s="1" t="str">
        <f>IF(Result_table[[#This Row],[Jméno]]="","",Result_table[[#This Row],[Jméno]])</f>
        <v>Adam</v>
      </c>
      <c r="G139" s="1" t="str">
        <f>IF(Result_table[[#This Row],[Země]]="","",Result_table[[#This Row],[Země]])</f>
        <v>CZE</v>
      </c>
      <c r="H139" s="1" t="str">
        <f>IF(Result_table[[#This Row],[Oddíl]]="","",Result_table[[#This Row],[Oddíl]])</f>
        <v>TJ Favorit Brno</v>
      </c>
      <c r="I139" s="1" t="str">
        <f>IF(Result_table[[#This Row],[Pohlaví]]="","",Result_table[[#This Row],[Pohlaví]])</f>
        <v>M</v>
      </c>
      <c r="J139" s="1" t="str">
        <f>IF(Result_table[[#This Row],[Fáze]]="","",Result_table[[#This Row],[Fáze]])</f>
        <v/>
      </c>
      <c r="K139" s="1" t="str">
        <f>IF(Result_table[[#This Row],[Heat]]="","",Result_table[[#This Row],[Heat]])</f>
        <v/>
      </c>
      <c r="L139" s="1" t="str">
        <f>IF(Result_table[[#This Row],[Výsledek]]="","",Result_table[[#This Row],[Výsledek]])</f>
        <v/>
      </c>
      <c r="M139" s="1" t="str">
        <f>IF(Result_table[[#This Row],[IRM]]="","",Result_table[[#This Row],[IRM]])</f>
        <v/>
      </c>
      <c r="N139" s="1">
        <f>IF(Result_table[[#This Row],[Řezení]]="","",Result_table[[#This Row],[Řezení]])</f>
        <v>26</v>
      </c>
    </row>
    <row r="140" spans="1:14" x14ac:dyDescent="0.2">
      <c r="A140" s="1" t="str">
        <f>IF(Result_table[[#This Row],[Category]]="","",VLOOKUP(Result_table[[#This Row],[Category]],Číselníky!$A$2:$B$23,2,FALSE))</f>
        <v>EL</v>
      </c>
      <c r="B140" s="1">
        <f>IF(Result_table[[#This Row],[Umístění]]="","",Result_table[[#This Row],[Umístění]])</f>
        <v>27</v>
      </c>
      <c r="C140" s="1">
        <f>IF(Result_table[[#This Row],[Start. Číslo]]="","",Result_table[[#This Row],[Start. Číslo]])</f>
        <v>61</v>
      </c>
      <c r="D140" s="1">
        <f>IF(Result_table[[#This Row],[UCI ID]]="","",Result_table[[#This Row],[UCI ID]])</f>
        <v>10070113196</v>
      </c>
      <c r="E140" s="1" t="str">
        <f>IF(Result_table[[#This Row],[Příjmení]]="","",Result_table[[#This Row],[Příjmení]])</f>
        <v>BRIOUX</v>
      </c>
      <c r="F140" s="1" t="str">
        <f>IF(Result_table[[#This Row],[Jméno]]="","",Result_table[[#This Row],[Jméno]])</f>
        <v>Christophe</v>
      </c>
      <c r="G140" s="1" t="str">
        <f>IF(Result_table[[#This Row],[Země]]="","",Result_table[[#This Row],[Země]])</f>
        <v>FRA</v>
      </c>
      <c r="H140" s="1" t="str">
        <f>IF(Result_table[[#This Row],[Oddíl]]="","",Result_table[[#This Row],[Oddíl]])</f>
        <v>Track Team ARC Alpin</v>
      </c>
      <c r="I140" s="1" t="str">
        <f>IF(Result_table[[#This Row],[Pohlaví]]="","",Result_table[[#This Row],[Pohlaví]])</f>
        <v>M</v>
      </c>
      <c r="J140" s="1" t="str">
        <f>IF(Result_table[[#This Row],[Fáze]]="","",Result_table[[#This Row],[Fáze]])</f>
        <v/>
      </c>
      <c r="K140" s="1" t="str">
        <f>IF(Result_table[[#This Row],[Heat]]="","",Result_table[[#This Row],[Heat]])</f>
        <v/>
      </c>
      <c r="L140" s="1" t="str">
        <f>IF(Result_table[[#This Row],[Výsledek]]="","",Result_table[[#This Row],[Výsledek]])</f>
        <v/>
      </c>
      <c r="M140" s="1" t="str">
        <f>IF(Result_table[[#This Row],[IRM]]="","",Result_table[[#This Row],[IRM]])</f>
        <v/>
      </c>
      <c r="N140" s="1">
        <f>IF(Result_table[[#This Row],[Řezení]]="","",Result_table[[#This Row],[Řezení]])</f>
        <v>27</v>
      </c>
    </row>
    <row r="141" spans="1:14" x14ac:dyDescent="0.2">
      <c r="A141" s="1" t="str">
        <f>IF(Result_table[[#This Row],[Category]]="","",VLOOKUP(Result_table[[#This Row],[Category]],Číselníky!$A$2:$B$23,2,FALSE))</f>
        <v>EL</v>
      </c>
      <c r="B141" s="1">
        <f>IF(Result_table[[#This Row],[Umístění]]="","",Result_table[[#This Row],[Umístění]])</f>
        <v>28</v>
      </c>
      <c r="C141" s="1">
        <f>IF(Result_table[[#This Row],[Start. Číslo]]="","",Result_table[[#This Row],[Start. Číslo]])</f>
        <v>74</v>
      </c>
      <c r="D141" s="1">
        <f>IF(Result_table[[#This Row],[UCI ID]]="","",Result_table[[#This Row],[UCI ID]])</f>
        <v>10050892446</v>
      </c>
      <c r="E141" s="1" t="str">
        <f>IF(Result_table[[#This Row],[Příjmení]]="","",Result_table[[#This Row],[Příjmení]])</f>
        <v>ADAMCZAK</v>
      </c>
      <c r="F141" s="1" t="str">
        <f>IF(Result_table[[#This Row],[Jméno]]="","",Result_table[[#This Row],[Jméno]])</f>
        <v>Paul - Jonas</v>
      </c>
      <c r="G141" s="1" t="str">
        <f>IF(Result_table[[#This Row],[Země]]="","",Result_table[[#This Row],[Země]])</f>
        <v>GER</v>
      </c>
      <c r="H141" s="1" t="str">
        <f>IF(Result_table[[#This Row],[Oddíl]]="","",Result_table[[#This Row],[Oddíl]])</f>
        <v/>
      </c>
      <c r="I141" s="1" t="str">
        <f>IF(Result_table[[#This Row],[Pohlaví]]="","",Result_table[[#This Row],[Pohlaví]])</f>
        <v>M</v>
      </c>
      <c r="J141" s="1" t="str">
        <f>IF(Result_table[[#This Row],[Fáze]]="","",Result_table[[#This Row],[Fáze]])</f>
        <v/>
      </c>
      <c r="K141" s="1" t="str">
        <f>IF(Result_table[[#This Row],[Heat]]="","",Result_table[[#This Row],[Heat]])</f>
        <v/>
      </c>
      <c r="L141" s="1" t="str">
        <f>IF(Result_table[[#This Row],[Výsledek]]="","",Result_table[[#This Row],[Výsledek]])</f>
        <v/>
      </c>
      <c r="M141" s="1" t="str">
        <f>IF(Result_table[[#This Row],[IRM]]="","",Result_table[[#This Row],[IRM]])</f>
        <v/>
      </c>
      <c r="N141" s="1">
        <f>IF(Result_table[[#This Row],[Řezení]]="","",Result_table[[#This Row],[Řezení]])</f>
        <v>28</v>
      </c>
    </row>
    <row r="142" spans="1:14" x14ac:dyDescent="0.2">
      <c r="A142" s="1" t="str">
        <f>IF(Result_table[[#This Row],[Category]]="","",VLOOKUP(Result_table[[#This Row],[Category]],Číselníky!$A$2:$B$23,2,FALSE))</f>
        <v>EL</v>
      </c>
      <c r="B142" s="1">
        <f>IF(Result_table[[#This Row],[Umístění]]="","",Result_table[[#This Row],[Umístění]])</f>
        <v>29</v>
      </c>
      <c r="C142" s="1">
        <f>IF(Result_table[[#This Row],[Start. Číslo]]="","",Result_table[[#This Row],[Start. Číslo]])</f>
        <v>70</v>
      </c>
      <c r="D142" s="1">
        <f>IF(Result_table[[#This Row],[UCI ID]]="","",Result_table[[#This Row],[UCI ID]])</f>
        <v>10047280309</v>
      </c>
      <c r="E142" s="1" t="str">
        <f>IF(Result_table[[#This Row],[Příjmení]]="","",Result_table[[#This Row],[Příjmení]])</f>
        <v>KOBR</v>
      </c>
      <c r="F142" s="1" t="str">
        <f>IF(Result_table[[#This Row],[Jméno]]="","",Result_table[[#This Row],[Jméno]])</f>
        <v>Richard</v>
      </c>
      <c r="G142" s="1" t="str">
        <f>IF(Result_table[[#This Row],[Země]]="","",Result_table[[#This Row],[Země]])</f>
        <v>CZE</v>
      </c>
      <c r="H142" s="1" t="str">
        <f>IF(Result_table[[#This Row],[Oddíl]]="","",Result_table[[#This Row],[Oddíl]])</f>
        <v>AC Sparta Praha</v>
      </c>
      <c r="I142" s="1" t="str">
        <f>IF(Result_table[[#This Row],[Pohlaví]]="","",Result_table[[#This Row],[Pohlaví]])</f>
        <v>M</v>
      </c>
      <c r="J142" s="1" t="str">
        <f>IF(Result_table[[#This Row],[Fáze]]="","",Result_table[[#This Row],[Fáze]])</f>
        <v/>
      </c>
      <c r="K142" s="1" t="str">
        <f>IF(Result_table[[#This Row],[Heat]]="","",Result_table[[#This Row],[Heat]])</f>
        <v/>
      </c>
      <c r="L142" s="1" t="str">
        <f>IF(Result_table[[#This Row],[Výsledek]]="","",Result_table[[#This Row],[Výsledek]])</f>
        <v/>
      </c>
      <c r="M142" s="1" t="str">
        <f>IF(Result_table[[#This Row],[IRM]]="","",Result_table[[#This Row],[IRM]])</f>
        <v/>
      </c>
      <c r="N142" s="1">
        <f>IF(Result_table[[#This Row],[Řezení]]="","",Result_table[[#This Row],[Řezení]])</f>
        <v>29</v>
      </c>
    </row>
    <row r="143" spans="1:14" x14ac:dyDescent="0.2">
      <c r="A143" s="1" t="str">
        <f>IF(Result_table[[#This Row],[Category]]="","",VLOOKUP(Result_table[[#This Row],[Category]],Číselníky!$A$2:$B$23,2,FALSE))</f>
        <v>EL</v>
      </c>
      <c r="B143" s="1">
        <f>IF(Result_table[[#This Row],[Umístění]]="","",Result_table[[#This Row],[Umístění]])</f>
        <v>30</v>
      </c>
      <c r="C143" s="1">
        <f>IF(Result_table[[#This Row],[Start. Číslo]]="","",Result_table[[#This Row],[Start. Číslo]])</f>
        <v>71</v>
      </c>
      <c r="D143" s="1">
        <f>IF(Result_table[[#This Row],[UCI ID]]="","",Result_table[[#This Row],[UCI ID]])</f>
        <v>10047280410</v>
      </c>
      <c r="E143" s="1" t="str">
        <f>IF(Result_table[[#This Row],[Příjmení]]="","",Result_table[[#This Row],[Příjmení]])</f>
        <v>KOBR</v>
      </c>
      <c r="F143" s="1" t="str">
        <f>IF(Result_table[[#This Row],[Jméno]]="","",Result_table[[#This Row],[Jméno]])</f>
        <v>Robert</v>
      </c>
      <c r="G143" s="1" t="str">
        <f>IF(Result_table[[#This Row],[Země]]="","",Result_table[[#This Row],[Země]])</f>
        <v>CZE</v>
      </c>
      <c r="H143" s="1" t="str">
        <f>IF(Result_table[[#This Row],[Oddíl]]="","",Result_table[[#This Row],[Oddíl]])</f>
        <v>AC Sparta Praha</v>
      </c>
      <c r="I143" s="1" t="str">
        <f>IF(Result_table[[#This Row],[Pohlaví]]="","",Result_table[[#This Row],[Pohlaví]])</f>
        <v>M</v>
      </c>
      <c r="J143" s="1" t="str">
        <f>IF(Result_table[[#This Row],[Fáze]]="","",Result_table[[#This Row],[Fáze]])</f>
        <v/>
      </c>
      <c r="K143" s="1" t="str">
        <f>IF(Result_table[[#This Row],[Heat]]="","",Result_table[[#This Row],[Heat]])</f>
        <v/>
      </c>
      <c r="L143" s="1" t="str">
        <f>IF(Result_table[[#This Row],[Výsledek]]="","",Result_table[[#This Row],[Výsledek]])</f>
        <v/>
      </c>
      <c r="M143" s="1" t="str">
        <f>IF(Result_table[[#This Row],[IRM]]="","",Result_table[[#This Row],[IRM]])</f>
        <v/>
      </c>
      <c r="N143" s="1">
        <f>IF(Result_table[[#This Row],[Řezení]]="","",Result_table[[#This Row],[Řezení]])</f>
        <v>30</v>
      </c>
    </row>
    <row r="144" spans="1:14" x14ac:dyDescent="0.2">
      <c r="A144" s="1" t="str">
        <f>IF(Result_table[[#This Row],[Category]]="","",VLOOKUP(Result_table[[#This Row],[Category]],Číselníky!$A$2:$B$23,2,FALSE))</f>
        <v>EL</v>
      </c>
      <c r="B144" s="1">
        <f>IF(Result_table[[#This Row],[Umístění]]="","",Result_table[[#This Row],[Umístění]])</f>
        <v>31</v>
      </c>
      <c r="C144" s="1">
        <f>IF(Result_table[[#This Row],[Start. Číslo]]="","",Result_table[[#This Row],[Start. Číslo]])</f>
        <v>51</v>
      </c>
      <c r="D144" s="1">
        <f>IF(Result_table[[#This Row],[UCI ID]]="","",Result_table[[#This Row],[UCI ID]])</f>
        <v>10083073208</v>
      </c>
      <c r="E144" s="1" t="str">
        <f>IF(Result_table[[#This Row],[Příjmení]]="","",Result_table[[#This Row],[Příjmení]])</f>
        <v>RADOSZ</v>
      </c>
      <c r="F144" s="1" t="str">
        <f>IF(Result_table[[#This Row],[Jméno]]="","",Result_table[[#This Row],[Jméno]])</f>
        <v>Maksymilian</v>
      </c>
      <c r="G144" s="1" t="str">
        <f>IF(Result_table[[#This Row],[Země]]="","",Result_table[[#This Row],[Země]])</f>
        <v>POL</v>
      </c>
      <c r="H144" s="1" t="str">
        <f>IF(Result_table[[#This Row],[Oddíl]]="","",Result_table[[#This Row],[Oddíl]])</f>
        <v>Poland</v>
      </c>
      <c r="I144" s="1" t="str">
        <f>IF(Result_table[[#This Row],[Pohlaví]]="","",Result_table[[#This Row],[Pohlaví]])</f>
        <v>M</v>
      </c>
      <c r="J144" s="1" t="str">
        <f>IF(Result_table[[#This Row],[Fáze]]="","",Result_table[[#This Row],[Fáze]])</f>
        <v/>
      </c>
      <c r="K144" s="1" t="str">
        <f>IF(Result_table[[#This Row],[Heat]]="","",Result_table[[#This Row],[Heat]])</f>
        <v/>
      </c>
      <c r="L144" s="1" t="str">
        <f>IF(Result_table[[#This Row],[Výsledek]]="","",Result_table[[#This Row],[Výsledek]])</f>
        <v/>
      </c>
      <c r="M144" s="1" t="str">
        <f>IF(Result_table[[#This Row],[IRM]]="","",Result_table[[#This Row],[IRM]])</f>
        <v/>
      </c>
      <c r="N144" s="1">
        <f>IF(Result_table[[#This Row],[Řezení]]="","",Result_table[[#This Row],[Řezení]])</f>
        <v>31</v>
      </c>
    </row>
    <row r="145" spans="1:14" x14ac:dyDescent="0.2">
      <c r="A145" s="1" t="str">
        <f>IF(Result_table[[#This Row],[Category]]="","",VLOOKUP(Result_table[[#This Row],[Category]],Číselníky!$A$2:$B$23,2,FALSE))</f>
        <v>EL</v>
      </c>
      <c r="B145" s="1">
        <f>IF(Result_table[[#This Row],[Umístění]]="","",Result_table[[#This Row],[Umístění]])</f>
        <v>32</v>
      </c>
      <c r="C145" s="1">
        <f>IF(Result_table[[#This Row],[Start. Číslo]]="","",Result_table[[#This Row],[Start. Číslo]])</f>
        <v>45</v>
      </c>
      <c r="D145" s="1">
        <f>IF(Result_table[[#This Row],[UCI ID]]="","",Result_table[[#This Row],[UCI ID]])</f>
        <v>10094072402</v>
      </c>
      <c r="E145" s="1" t="str">
        <f>IF(Result_table[[#This Row],[Příjmení]]="","",Result_table[[#This Row],[Příjmení]])</f>
        <v>AYYORKUN</v>
      </c>
      <c r="F145" s="1" t="str">
        <f>IF(Result_table[[#This Row],[Jméno]]="","",Result_table[[#This Row],[Jméno]])</f>
        <v>Mustafa</v>
      </c>
      <c r="G145" s="1" t="str">
        <f>IF(Result_table[[#This Row],[Země]]="","",Result_table[[#This Row],[Země]])</f>
        <v>TUR</v>
      </c>
      <c r="H145" s="1" t="str">
        <f>IF(Result_table[[#This Row],[Oddíl]]="","",Result_table[[#This Row],[Oddíl]])</f>
        <v>Turkish National Team</v>
      </c>
      <c r="I145" s="1" t="str">
        <f>IF(Result_table[[#This Row],[Pohlaví]]="","",Result_table[[#This Row],[Pohlaví]])</f>
        <v>M</v>
      </c>
      <c r="J145" s="1" t="str">
        <f>IF(Result_table[[#This Row],[Fáze]]="","",Result_table[[#This Row],[Fáze]])</f>
        <v/>
      </c>
      <c r="K145" s="1" t="str">
        <f>IF(Result_table[[#This Row],[Heat]]="","",Result_table[[#This Row],[Heat]])</f>
        <v/>
      </c>
      <c r="L145" s="1" t="str">
        <f>IF(Result_table[[#This Row],[Výsledek]]="","",Result_table[[#This Row],[Výsledek]])</f>
        <v/>
      </c>
      <c r="M145" s="1" t="str">
        <f>IF(Result_table[[#This Row],[IRM]]="","",Result_table[[#This Row],[IRM]])</f>
        <v/>
      </c>
      <c r="N145" s="1">
        <f>IF(Result_table[[#This Row],[Řezení]]="","",Result_table[[#This Row],[Řezení]])</f>
        <v>32</v>
      </c>
    </row>
    <row r="146" spans="1:14" x14ac:dyDescent="0.2">
      <c r="A146" s="1" t="str">
        <f>IF(Result_table[[#This Row],[Category]]="","",VLOOKUP(Result_table[[#This Row],[Category]],Číselníky!$A$2:$B$23,2,FALSE))</f>
        <v>EL</v>
      </c>
      <c r="B146" s="1">
        <f>IF(Result_table[[#This Row],[Umístění]]="","",Result_table[[#This Row],[Umístění]])</f>
        <v>33</v>
      </c>
      <c r="C146" s="1">
        <f>IF(Result_table[[#This Row],[Start. Číslo]]="","",Result_table[[#This Row],[Start. Číslo]])</f>
        <v>67</v>
      </c>
      <c r="D146" s="1">
        <f>IF(Result_table[[#This Row],[UCI ID]]="","",Result_table[[#This Row],[UCI ID]])</f>
        <v>10079055586</v>
      </c>
      <c r="E146" s="1" t="str">
        <f>IF(Result_table[[#This Row],[Příjmení]]="","",Result_table[[#This Row],[Příjmení]])</f>
        <v>TOADER</v>
      </c>
      <c r="F146" s="1" t="str">
        <f>IF(Result_table[[#This Row],[Jméno]]="","",Result_table[[#This Row],[Jméno]])</f>
        <v>Alin</v>
      </c>
      <c r="G146" s="1" t="str">
        <f>IF(Result_table[[#This Row],[Země]]="","",Result_table[[#This Row],[Země]])</f>
        <v>ROU</v>
      </c>
      <c r="H146" s="1" t="str">
        <f>IF(Result_table[[#This Row],[Oddíl]]="","",Result_table[[#This Row],[Oddíl]])</f>
        <v>Romania</v>
      </c>
      <c r="I146" s="1" t="str">
        <f>IF(Result_table[[#This Row],[Pohlaví]]="","",Result_table[[#This Row],[Pohlaví]])</f>
        <v>M</v>
      </c>
      <c r="J146" s="1" t="str">
        <f>IF(Result_table[[#This Row],[Fáze]]="","",Result_table[[#This Row],[Fáze]])</f>
        <v/>
      </c>
      <c r="K146" s="1" t="str">
        <f>IF(Result_table[[#This Row],[Heat]]="","",Result_table[[#This Row],[Heat]])</f>
        <v/>
      </c>
      <c r="L146" s="1" t="str">
        <f>IF(Result_table[[#This Row],[Výsledek]]="","",Result_table[[#This Row],[Výsledek]])</f>
        <v/>
      </c>
      <c r="M146" s="1" t="str">
        <f>IF(Result_table[[#This Row],[IRM]]="","",Result_table[[#This Row],[IRM]])</f>
        <v/>
      </c>
      <c r="N146" s="1">
        <f>IF(Result_table[[#This Row],[Řezení]]="","",Result_table[[#This Row],[Řezení]])</f>
        <v>33</v>
      </c>
    </row>
    <row r="147" spans="1:14" x14ac:dyDescent="0.2">
      <c r="A147" s="1" t="str">
        <f>IF(Result_table[[#This Row],[Category]]="","",VLOOKUP(Result_table[[#This Row],[Category]],Číselníky!$A$2:$B$23,2,FALSE))</f>
        <v>EL</v>
      </c>
      <c r="B147" s="1">
        <f>IF(Result_table[[#This Row],[Umístění]]="","",Result_table[[#This Row],[Umístění]])</f>
        <v>34</v>
      </c>
      <c r="C147" s="1">
        <f>IF(Result_table[[#This Row],[Start. Číslo]]="","",Result_table[[#This Row],[Start. Číslo]])</f>
        <v>44</v>
      </c>
      <c r="D147" s="1">
        <f>IF(Result_table[[#This Row],[UCI ID]]="","",Result_table[[#This Row],[UCI ID]])</f>
        <v>10063516186</v>
      </c>
      <c r="E147" s="1" t="str">
        <f>IF(Result_table[[#This Row],[Příjmení]]="","",Result_table[[#This Row],[Příjmení]])</f>
        <v>ARIKAN</v>
      </c>
      <c r="F147" s="1" t="str">
        <f>IF(Result_table[[#This Row],[Jméno]]="","",Result_table[[#This Row],[Jméno]])</f>
        <v>Dogukan</v>
      </c>
      <c r="G147" s="1" t="str">
        <f>IF(Result_table[[#This Row],[Země]]="","",Result_table[[#This Row],[Země]])</f>
        <v>TUR</v>
      </c>
      <c r="H147" s="1" t="str">
        <f>IF(Result_table[[#This Row],[Oddíl]]="","",Result_table[[#This Row],[Oddíl]])</f>
        <v>Turkish National Team</v>
      </c>
      <c r="I147" s="1" t="str">
        <f>IF(Result_table[[#This Row],[Pohlaví]]="","",Result_table[[#This Row],[Pohlaví]])</f>
        <v>M</v>
      </c>
      <c r="J147" s="1" t="str">
        <f>IF(Result_table[[#This Row],[Fáze]]="","",Result_table[[#This Row],[Fáze]])</f>
        <v/>
      </c>
      <c r="K147" s="1" t="str">
        <f>IF(Result_table[[#This Row],[Heat]]="","",Result_table[[#This Row],[Heat]])</f>
        <v/>
      </c>
      <c r="L147" s="1" t="str">
        <f>IF(Result_table[[#This Row],[Výsledek]]="","",Result_table[[#This Row],[Výsledek]])</f>
        <v/>
      </c>
      <c r="M147" s="1" t="str">
        <f>IF(Result_table[[#This Row],[IRM]]="","",Result_table[[#This Row],[IRM]])</f>
        <v/>
      </c>
      <c r="N147" s="1">
        <f>IF(Result_table[[#This Row],[Řezení]]="","",Result_table[[#This Row],[Řezení]])</f>
        <v>34</v>
      </c>
    </row>
    <row r="148" spans="1:14" x14ac:dyDescent="0.2">
      <c r="A148" s="1" t="str">
        <f>IF(Result_table[[#This Row],[Category]]="","",VLOOKUP(Result_table[[#This Row],[Category]],Číselníky!$A$2:$B$23,2,FALSE))</f>
        <v>EL</v>
      </c>
      <c r="B148" s="1">
        <f>IF(Result_table[[#This Row],[Umístění]]="","",Result_table[[#This Row],[Umístění]])</f>
        <v>35</v>
      </c>
      <c r="C148" s="1">
        <f>IF(Result_table[[#This Row],[Start. Číslo]]="","",Result_table[[#This Row],[Start. Číslo]])</f>
        <v>46</v>
      </c>
      <c r="D148" s="1">
        <f>IF(Result_table[[#This Row],[UCI ID]]="","",Result_table[[#This Row],[UCI ID]])</f>
        <v>10137272158</v>
      </c>
      <c r="E148" s="1" t="str">
        <f>IF(Result_table[[#This Row],[Příjmení]]="","",Result_table[[#This Row],[Příjmení]])</f>
        <v>MANTHOS</v>
      </c>
      <c r="F148" s="1" t="str">
        <f>IF(Result_table[[#This Row],[Jméno]]="","",Result_table[[#This Row],[Jméno]])</f>
        <v>Nikolaos</v>
      </c>
      <c r="G148" s="1" t="str">
        <f>IF(Result_table[[#This Row],[Země]]="","",Result_table[[#This Row],[Země]])</f>
        <v>GRE</v>
      </c>
      <c r="H148" s="1" t="str">
        <f>IF(Result_table[[#This Row],[Oddíl]]="","",Result_table[[#This Row],[Oddíl]])</f>
        <v>P.G.S. Larisas</v>
      </c>
      <c r="I148" s="1" t="str">
        <f>IF(Result_table[[#This Row],[Pohlaví]]="","",Result_table[[#This Row],[Pohlaví]])</f>
        <v>M</v>
      </c>
      <c r="J148" s="1" t="str">
        <f>IF(Result_table[[#This Row],[Fáze]]="","",Result_table[[#This Row],[Fáze]])</f>
        <v/>
      </c>
      <c r="K148" s="1" t="str">
        <f>IF(Result_table[[#This Row],[Heat]]="","",Result_table[[#This Row],[Heat]])</f>
        <v/>
      </c>
      <c r="L148" s="1" t="str">
        <f>IF(Result_table[[#This Row],[Výsledek]]="","",Result_table[[#This Row],[Výsledek]])</f>
        <v/>
      </c>
      <c r="M148" s="1" t="str">
        <f>IF(Result_table[[#This Row],[IRM]]="","",Result_table[[#This Row],[IRM]])</f>
        <v/>
      </c>
      <c r="N148" s="1">
        <f>IF(Result_table[[#This Row],[Řezení]]="","",Result_table[[#This Row],[Řezení]])</f>
        <v>35</v>
      </c>
    </row>
    <row r="149" spans="1:14" x14ac:dyDescent="0.2">
      <c r="A149" s="1" t="str">
        <f>IF(Result_table[[#This Row],[Category]]="","",VLOOKUP(Result_table[[#This Row],[Category]],Číselníky!$A$2:$B$23,2,FALSE))</f>
        <v>EL</v>
      </c>
      <c r="B149" s="1">
        <f>IF(Result_table[[#This Row],[Umístění]]="","",Result_table[[#This Row],[Umístění]])</f>
        <v>36</v>
      </c>
      <c r="C149" s="1">
        <f>IF(Result_table[[#This Row],[Start. Číslo]]="","",Result_table[[#This Row],[Start. Číslo]])</f>
        <v>18</v>
      </c>
      <c r="D149" s="1">
        <f>IF(Result_table[[#This Row],[UCI ID]]="","",Result_table[[#This Row],[UCI ID]])</f>
        <v>10047303244</v>
      </c>
      <c r="E149" s="1" t="str">
        <f>IF(Result_table[[#This Row],[Příjmení]]="","",Result_table[[#This Row],[Příjmení]])</f>
        <v>VONEŠ</v>
      </c>
      <c r="F149" s="1" t="str">
        <f>IF(Result_table[[#This Row],[Jméno]]="","",Result_table[[#This Row],[Jméno]])</f>
        <v>Jan</v>
      </c>
      <c r="G149" s="1" t="str">
        <f>IF(Result_table[[#This Row],[Země]]="","",Result_table[[#This Row],[Země]])</f>
        <v>CZE</v>
      </c>
      <c r="H149" s="1" t="str">
        <f>IF(Result_table[[#This Row],[Oddíl]]="","",Result_table[[#This Row],[Oddíl]])</f>
        <v>Tufo Pardus Prostějov</v>
      </c>
      <c r="I149" s="1" t="str">
        <f>IF(Result_table[[#This Row],[Pohlaví]]="","",Result_table[[#This Row],[Pohlaví]])</f>
        <v>M</v>
      </c>
      <c r="J149" s="1" t="str">
        <f>IF(Result_table[[#This Row],[Fáze]]="","",Result_table[[#This Row],[Fáze]])</f>
        <v/>
      </c>
      <c r="K149" s="1" t="str">
        <f>IF(Result_table[[#This Row],[Heat]]="","",Result_table[[#This Row],[Heat]])</f>
        <v/>
      </c>
      <c r="L149" s="1" t="str">
        <f>IF(Result_table[[#This Row],[Výsledek]]="","",Result_table[[#This Row],[Výsledek]])</f>
        <v/>
      </c>
      <c r="M149" s="1" t="str">
        <f>IF(Result_table[[#This Row],[IRM]]="","",Result_table[[#This Row],[IRM]])</f>
        <v/>
      </c>
      <c r="N149" s="1">
        <f>IF(Result_table[[#This Row],[Řezení]]="","",Result_table[[#This Row],[Řezení]])</f>
        <v>36</v>
      </c>
    </row>
    <row r="150" spans="1:14" x14ac:dyDescent="0.2">
      <c r="A150" s="1" t="str">
        <f>IF(Result_table[[#This Row],[Category]]="","",VLOOKUP(Result_table[[#This Row],[Category]],Číselníky!$A$2:$B$23,2,FALSE))</f>
        <v>EL</v>
      </c>
      <c r="B150" s="1">
        <f>IF(Result_table[[#This Row],[Umístění]]="","",Result_table[[#This Row],[Umístění]])</f>
        <v>37</v>
      </c>
      <c r="C150" s="1">
        <f>IF(Result_table[[#This Row],[Start. Číslo]]="","",Result_table[[#This Row],[Start. Číslo]])</f>
        <v>40</v>
      </c>
      <c r="D150" s="1">
        <f>IF(Result_table[[#This Row],[UCI ID]]="","",Result_table[[#This Row],[UCI ID]])</f>
        <v>10139599754</v>
      </c>
      <c r="E150" s="1" t="str">
        <f>IF(Result_table[[#This Row],[Příjmení]]="","",Result_table[[#This Row],[Příjmení]])</f>
        <v>SHUVAL</v>
      </c>
      <c r="F150" s="1" t="str">
        <f>IF(Result_table[[#This Row],[Jméno]]="","",Result_table[[#This Row],[Jméno]])</f>
        <v>Nevo</v>
      </c>
      <c r="G150" s="1" t="str">
        <f>IF(Result_table[[#This Row],[Země]]="","",Result_table[[#This Row],[Země]])</f>
        <v>ISR</v>
      </c>
      <c r="H150" s="1" t="str">
        <f>IF(Result_table[[#This Row],[Oddíl]]="","",Result_table[[#This Row],[Oddíl]])</f>
        <v>maccabi drops tel aviv</v>
      </c>
      <c r="I150" s="1" t="str">
        <f>IF(Result_table[[#This Row],[Pohlaví]]="","",Result_table[[#This Row],[Pohlaví]])</f>
        <v>M</v>
      </c>
      <c r="J150" s="1" t="str">
        <f>IF(Result_table[[#This Row],[Fáze]]="","",Result_table[[#This Row],[Fáze]])</f>
        <v/>
      </c>
      <c r="K150" s="1" t="str">
        <f>IF(Result_table[[#This Row],[Heat]]="","",Result_table[[#This Row],[Heat]])</f>
        <v/>
      </c>
      <c r="L150" s="1" t="str">
        <f>IF(Result_table[[#This Row],[Výsledek]]="","",Result_table[[#This Row],[Výsledek]])</f>
        <v/>
      </c>
      <c r="M150" s="1" t="str">
        <f>IF(Result_table[[#This Row],[IRM]]="","",Result_table[[#This Row],[IRM]])</f>
        <v/>
      </c>
      <c r="N150" s="1">
        <f>IF(Result_table[[#This Row],[Řezení]]="","",Result_table[[#This Row],[Řezení]])</f>
        <v>37</v>
      </c>
    </row>
    <row r="151" spans="1:14" x14ac:dyDescent="0.2">
      <c r="A151" s="1" t="str">
        <f>IF(Result_table[[#This Row],[Category]]="","",VLOOKUP(Result_table[[#This Row],[Category]],Číselníky!$A$2:$B$23,2,FALSE))</f>
        <v>EL</v>
      </c>
      <c r="B151" s="1">
        <f>IF(Result_table[[#This Row],[Umístění]]="","",Result_table[[#This Row],[Umístění]])</f>
        <v>38</v>
      </c>
      <c r="C151" s="1">
        <f>IF(Result_table[[#This Row],[Start. Číslo]]="","",Result_table[[#This Row],[Start. Číslo]])</f>
        <v>50</v>
      </c>
      <c r="D151" s="1">
        <f>IF(Result_table[[#This Row],[UCI ID]]="","",Result_table[[#This Row],[UCI ID]])</f>
        <v>10063966733</v>
      </c>
      <c r="E151" s="1" t="str">
        <f>IF(Result_table[[#This Row],[Příjmení]]="","",Result_table[[#This Row],[Příjmení]])</f>
        <v>RATAJCZAK</v>
      </c>
      <c r="F151" s="1" t="str">
        <f>IF(Result_table[[#This Row],[Jméno]]="","",Result_table[[#This Row],[Jméno]])</f>
        <v>Dominik</v>
      </c>
      <c r="G151" s="1" t="str">
        <f>IF(Result_table[[#This Row],[Země]]="","",Result_table[[#This Row],[Země]])</f>
        <v>POL</v>
      </c>
      <c r="H151" s="1" t="str">
        <f>IF(Result_table[[#This Row],[Oddíl]]="","",Result_table[[#This Row],[Oddíl]])</f>
        <v>Poland</v>
      </c>
      <c r="I151" s="1" t="str">
        <f>IF(Result_table[[#This Row],[Pohlaví]]="","",Result_table[[#This Row],[Pohlaví]])</f>
        <v>M</v>
      </c>
      <c r="J151" s="1" t="str">
        <f>IF(Result_table[[#This Row],[Fáze]]="","",Result_table[[#This Row],[Fáze]])</f>
        <v/>
      </c>
      <c r="K151" s="1" t="str">
        <f>IF(Result_table[[#This Row],[Heat]]="","",Result_table[[#This Row],[Heat]])</f>
        <v/>
      </c>
      <c r="L151" s="1" t="str">
        <f>IF(Result_table[[#This Row],[Výsledek]]="","",Result_table[[#This Row],[Výsledek]])</f>
        <v/>
      </c>
      <c r="M151" s="1" t="str">
        <f>IF(Result_table[[#This Row],[IRM]]="","",Result_table[[#This Row],[IRM]])</f>
        <v/>
      </c>
      <c r="N151" s="1">
        <f>IF(Result_table[[#This Row],[Řezení]]="","",Result_table[[#This Row],[Řezení]])</f>
        <v>38</v>
      </c>
    </row>
    <row r="152" spans="1:14" x14ac:dyDescent="0.2">
      <c r="A152" s="1" t="str">
        <f>IF(Result_table[[#This Row],[Category]]="","",VLOOKUP(Result_table[[#This Row],[Category]],Číselníky!$A$2:$B$23,2,FALSE))</f>
        <v>EL</v>
      </c>
      <c r="B152" s="1">
        <f>IF(Result_table[[#This Row],[Umístění]]="","",Result_table[[#This Row],[Umístění]])</f>
        <v>39</v>
      </c>
      <c r="C152" s="1">
        <f>IF(Result_table[[#This Row],[Start. Číslo]]="","",Result_table[[#This Row],[Start. Číslo]])</f>
        <v>65</v>
      </c>
      <c r="D152" s="1">
        <f>IF(Result_table[[#This Row],[UCI ID]]="","",Result_table[[#This Row],[UCI ID]])</f>
        <v>10081178169</v>
      </c>
      <c r="E152" s="1" t="str">
        <f>IF(Result_table[[#This Row],[Příjmení]]="","",Result_table[[#This Row],[Příjmení]])</f>
        <v>HOZA</v>
      </c>
      <c r="F152" s="1" t="str">
        <f>IF(Result_table[[#This Row],[Jméno]]="","",Result_table[[#This Row],[Jméno]])</f>
        <v>Denis</v>
      </c>
      <c r="G152" s="1" t="str">
        <f>IF(Result_table[[#This Row],[Země]]="","",Result_table[[#This Row],[Země]])</f>
        <v>SVK</v>
      </c>
      <c r="H152" s="1" t="str">
        <f>IF(Result_table[[#This Row],[Oddíl]]="","",Result_table[[#This Row],[Oddíl]])</f>
        <v>Dukla Bánská Bystrica</v>
      </c>
      <c r="I152" s="1" t="str">
        <f>IF(Result_table[[#This Row],[Pohlaví]]="","",Result_table[[#This Row],[Pohlaví]])</f>
        <v>M</v>
      </c>
      <c r="J152" s="1" t="str">
        <f>IF(Result_table[[#This Row],[Fáze]]="","",Result_table[[#This Row],[Fáze]])</f>
        <v/>
      </c>
      <c r="K152" s="1" t="str">
        <f>IF(Result_table[[#This Row],[Heat]]="","",Result_table[[#This Row],[Heat]])</f>
        <v/>
      </c>
      <c r="L152" s="1" t="str">
        <f>IF(Result_table[[#This Row],[Výsledek]]="","",Result_table[[#This Row],[Výsledek]])</f>
        <v/>
      </c>
      <c r="M152" s="1" t="str">
        <f>IF(Result_table[[#This Row],[IRM]]="","",Result_table[[#This Row],[IRM]])</f>
        <v/>
      </c>
      <c r="N152" s="1">
        <f>IF(Result_table[[#This Row],[Řezení]]="","",Result_table[[#This Row],[Řezení]])</f>
        <v>39</v>
      </c>
    </row>
    <row r="153" spans="1:14" x14ac:dyDescent="0.2">
      <c r="A153" s="1" t="str">
        <f>IF(Result_table[[#This Row],[Category]]="","",VLOOKUP(Result_table[[#This Row],[Category]],Číselníky!$A$2:$B$23,2,FALSE))</f>
        <v>EL</v>
      </c>
      <c r="B153" s="1">
        <f>IF(Result_table[[#This Row],[Umístění]]="","",Result_table[[#This Row],[Umístění]])</f>
        <v>40</v>
      </c>
      <c r="C153" s="1">
        <f>IF(Result_table[[#This Row],[Start. Číslo]]="","",Result_table[[#This Row],[Start. Číslo]])</f>
        <v>23</v>
      </c>
      <c r="D153" s="1">
        <f>IF(Result_table[[#This Row],[UCI ID]]="","",Result_table[[#This Row],[UCI ID]])</f>
        <v>10053810833</v>
      </c>
      <c r="E153" s="1" t="str">
        <f>IF(Result_table[[#This Row],[Příjmení]]="","",Result_table[[#This Row],[Příjmení]])</f>
        <v>NOCEN</v>
      </c>
      <c r="F153" s="1" t="str">
        <f>IF(Result_table[[#This Row],[Jméno]]="","",Result_table[[#This Row],[Jméno]])</f>
        <v>Maciej</v>
      </c>
      <c r="G153" s="1" t="str">
        <f>IF(Result_table[[#This Row],[Země]]="","",Result_table[[#This Row],[Země]])</f>
        <v>POL</v>
      </c>
      <c r="H153" s="1" t="str">
        <f>IF(Result_table[[#This Row],[Oddíl]]="","",Result_table[[#This Row],[Oddíl]])</f>
        <v>GKS Cartusia Bike Atelier</v>
      </c>
      <c r="I153" s="1" t="str">
        <f>IF(Result_table[[#This Row],[Pohlaví]]="","",Result_table[[#This Row],[Pohlaví]])</f>
        <v>M</v>
      </c>
      <c r="J153" s="1" t="str">
        <f>IF(Result_table[[#This Row],[Fáze]]="","",Result_table[[#This Row],[Fáze]])</f>
        <v/>
      </c>
      <c r="K153" s="1" t="str">
        <f>IF(Result_table[[#This Row],[Heat]]="","",Result_table[[#This Row],[Heat]])</f>
        <v/>
      </c>
      <c r="L153" s="1" t="str">
        <f>IF(Result_table[[#This Row],[Výsledek]]="","",Result_table[[#This Row],[Výsledek]])</f>
        <v/>
      </c>
      <c r="M153" s="1" t="str">
        <f>IF(Result_table[[#This Row],[IRM]]="","",Result_table[[#This Row],[IRM]])</f>
        <v/>
      </c>
      <c r="N153" s="1">
        <f>IF(Result_table[[#This Row],[Řezení]]="","",Result_table[[#This Row],[Řezení]])</f>
        <v>40</v>
      </c>
    </row>
    <row r="154" spans="1:14" x14ac:dyDescent="0.2">
      <c r="A154" s="1" t="str">
        <f>IF(Result_table[[#This Row],[Category]]="","",VLOOKUP(Result_table[[#This Row],[Category]],Číselníky!$A$2:$B$23,2,FALSE))</f>
        <v>EL</v>
      </c>
      <c r="B154" s="1">
        <f>IF(Result_table[[#This Row],[Umístění]]="","",Result_table[[#This Row],[Umístění]])</f>
        <v>41</v>
      </c>
      <c r="C154" s="1">
        <f>IF(Result_table[[#This Row],[Start. Číslo]]="","",Result_table[[#This Row],[Start. Číslo]])</f>
        <v>13</v>
      </c>
      <c r="D154" s="1">
        <f>IF(Result_table[[#This Row],[UCI ID]]="","",Result_table[[#This Row],[UCI ID]])</f>
        <v>10047431263</v>
      </c>
      <c r="E154" s="1" t="str">
        <f>IF(Result_table[[#This Row],[Příjmení]]="","",Result_table[[#This Row],[Příjmení]])</f>
        <v>KADLEC</v>
      </c>
      <c r="F154" s="1" t="str">
        <f>IF(Result_table[[#This Row],[Jméno]]="","",Result_table[[#This Row],[Jméno]])</f>
        <v>Milan</v>
      </c>
      <c r="G154" s="1" t="str">
        <f>IF(Result_table[[#This Row],[Země]]="","",Result_table[[#This Row],[Země]])</f>
        <v>CZE</v>
      </c>
      <c r="H154" s="1" t="str">
        <f>IF(Result_table[[#This Row],[Oddíl]]="","",Result_table[[#This Row],[Oddíl]])</f>
        <v>Elkov Kasper</v>
      </c>
      <c r="I154" s="1" t="str">
        <f>IF(Result_table[[#This Row],[Pohlaví]]="","",Result_table[[#This Row],[Pohlaví]])</f>
        <v>M</v>
      </c>
      <c r="J154" s="1" t="str">
        <f>IF(Result_table[[#This Row],[Fáze]]="","",Result_table[[#This Row],[Fáze]])</f>
        <v/>
      </c>
      <c r="K154" s="1" t="str">
        <f>IF(Result_table[[#This Row],[Heat]]="","",Result_table[[#This Row],[Heat]])</f>
        <v/>
      </c>
      <c r="L154" s="1" t="str">
        <f>IF(Result_table[[#This Row],[Výsledek]]="","",Result_table[[#This Row],[Výsledek]])</f>
        <v/>
      </c>
      <c r="M154" s="1" t="str">
        <f>IF(Result_table[[#This Row],[IRM]]="","",Result_table[[#This Row],[IRM]])</f>
        <v/>
      </c>
      <c r="N154" s="1">
        <f>IF(Result_table[[#This Row],[Řezení]]="","",Result_table[[#This Row],[Řezení]])</f>
        <v>41</v>
      </c>
    </row>
    <row r="155" spans="1:14" x14ac:dyDescent="0.2">
      <c r="A155" s="1" t="str">
        <f>IF(Result_table[[#This Row],[Category]]="","",VLOOKUP(Result_table[[#This Row],[Category]],Číselníky!$A$2:$B$23,2,FALSE))</f>
        <v>EL</v>
      </c>
      <c r="B155" s="1">
        <f>IF(Result_table[[#This Row],[Umístění]]="","",Result_table[[#This Row],[Umístění]])</f>
        <v>42</v>
      </c>
      <c r="C155" s="1">
        <f>IF(Result_table[[#This Row],[Start. Číslo]]="","",Result_table[[#This Row],[Start. Číslo]])</f>
        <v>57</v>
      </c>
      <c r="D155" s="1">
        <f>IF(Result_table[[#This Row],[UCI ID]]="","",Result_table[[#This Row],[UCI ID]])</f>
        <v>10064646541</v>
      </c>
      <c r="E155" s="1" t="str">
        <f>IF(Result_table[[#This Row],[Příjmení]]="","",Result_table[[#This Row],[Příjmení]])</f>
        <v>BREUER</v>
      </c>
      <c r="F155" s="1" t="str">
        <f>IF(Result_table[[#This Row],[Jméno]]="","",Result_table[[#This Row],[Jméno]])</f>
        <v>Daniel</v>
      </c>
      <c r="G155" s="1" t="str">
        <f>IF(Result_table[[#This Row],[Země]]="","",Result_table[[#This Row],[Země]])</f>
        <v>USA</v>
      </c>
      <c r="H155" s="1" t="str">
        <f>IF(Result_table[[#This Row],[Oddíl]]="","",Result_table[[#This Row],[Oddíl]])</f>
        <v>USA</v>
      </c>
      <c r="I155" s="1" t="str">
        <f>IF(Result_table[[#This Row],[Pohlaví]]="","",Result_table[[#This Row],[Pohlaví]])</f>
        <v>M</v>
      </c>
      <c r="J155" s="1" t="str">
        <f>IF(Result_table[[#This Row],[Fáze]]="","",Result_table[[#This Row],[Fáze]])</f>
        <v/>
      </c>
      <c r="K155" s="1" t="str">
        <f>IF(Result_table[[#This Row],[Heat]]="","",Result_table[[#This Row],[Heat]])</f>
        <v/>
      </c>
      <c r="L155" s="1" t="str">
        <f>IF(Result_table[[#This Row],[Výsledek]]="","",Result_table[[#This Row],[Výsledek]])</f>
        <v/>
      </c>
      <c r="M155" s="1" t="str">
        <f>IF(Result_table[[#This Row],[IRM]]="","",Result_table[[#This Row],[IRM]])</f>
        <v/>
      </c>
      <c r="N155" s="1">
        <f>IF(Result_table[[#This Row],[Řezení]]="","",Result_table[[#This Row],[Řezení]])</f>
        <v>42</v>
      </c>
    </row>
    <row r="156" spans="1:14" x14ac:dyDescent="0.2">
      <c r="A156" s="1" t="str">
        <f>IF(Result_table[[#This Row],[Category]]="","",VLOOKUP(Result_table[[#This Row],[Category]],Číselníky!$A$2:$B$23,2,FALSE))</f>
        <v>EL</v>
      </c>
      <c r="B156" s="1">
        <f>IF(Result_table[[#This Row],[Umístění]]="","",Result_table[[#This Row],[Umístění]])</f>
        <v>43</v>
      </c>
      <c r="C156" s="1">
        <f>IF(Result_table[[#This Row],[Start. Číslo]]="","",Result_table[[#This Row],[Start. Číslo]])</f>
        <v>22</v>
      </c>
      <c r="D156" s="1">
        <f>IF(Result_table[[#This Row],[UCI ID]]="","",Result_table[[#This Row],[UCI ID]])</f>
        <v>10073264888</v>
      </c>
      <c r="E156" s="1" t="str">
        <f>IF(Result_table[[#This Row],[Příjmení]]="","",Result_table[[#This Row],[Příjmení]])</f>
        <v>RECA</v>
      </c>
      <c r="F156" s="1" t="str">
        <f>IF(Result_table[[#This Row],[Jméno]]="","",Result_table[[#This Row],[Jméno]])</f>
        <v>Tomasz</v>
      </c>
      <c r="G156" s="1" t="str">
        <f>IF(Result_table[[#This Row],[Země]]="","",Result_table[[#This Row],[Země]])</f>
        <v>POL</v>
      </c>
      <c r="H156" s="1" t="str">
        <f>IF(Result_table[[#This Row],[Oddíl]]="","",Result_table[[#This Row],[Oddíl]])</f>
        <v>GKS Cartusia Bike Atelier</v>
      </c>
      <c r="I156" s="1" t="str">
        <f>IF(Result_table[[#This Row],[Pohlaví]]="","",Result_table[[#This Row],[Pohlaví]])</f>
        <v>M</v>
      </c>
      <c r="J156" s="1" t="str">
        <f>IF(Result_table[[#This Row],[Fáze]]="","",Result_table[[#This Row],[Fáze]])</f>
        <v/>
      </c>
      <c r="K156" s="1" t="str">
        <f>IF(Result_table[[#This Row],[Heat]]="","",Result_table[[#This Row],[Heat]])</f>
        <v/>
      </c>
      <c r="L156" s="1" t="str">
        <f>IF(Result_table[[#This Row],[Výsledek]]="","",Result_table[[#This Row],[Výsledek]])</f>
        <v/>
      </c>
      <c r="M156" s="1" t="str">
        <f>IF(Result_table[[#This Row],[IRM]]="","",Result_table[[#This Row],[IRM]])</f>
        <v/>
      </c>
      <c r="N156" s="1">
        <f>IF(Result_table[[#This Row],[Řezení]]="","",Result_table[[#This Row],[Řezení]])</f>
        <v>43</v>
      </c>
    </row>
    <row r="157" spans="1:14" x14ac:dyDescent="0.2">
      <c r="A157" s="1" t="str">
        <f>IF(Result_table[[#This Row],[Category]]="","",VLOOKUP(Result_table[[#This Row],[Category]],Číselníky!$A$2:$B$23,2,FALSE))</f>
        <v>EL</v>
      </c>
      <c r="B157" s="1">
        <f>IF(Result_table[[#This Row],[Umístění]]="","",Result_table[[#This Row],[Umístění]])</f>
        <v>44</v>
      </c>
      <c r="C157" s="1">
        <f>IF(Result_table[[#This Row],[Start. Číslo]]="","",Result_table[[#This Row],[Start. Číslo]])</f>
        <v>66</v>
      </c>
      <c r="D157" s="1">
        <f>IF(Result_table[[#This Row],[UCI ID]]="","",Result_table[[#This Row],[UCI ID]])</f>
        <v>10128658659</v>
      </c>
      <c r="E157" s="1" t="str">
        <f>IF(Result_table[[#This Row],[Příjmení]]="","",Result_table[[#This Row],[Příjmení]])</f>
        <v>KAPLAN</v>
      </c>
      <c r="F157" s="1" t="str">
        <f>IF(Result_table[[#This Row],[Jméno]]="","",Result_table[[#This Row],[Jméno]])</f>
        <v>Emre</v>
      </c>
      <c r="G157" s="1" t="str">
        <f>IF(Result_table[[#This Row],[Země]]="","",Result_table[[#This Row],[Země]])</f>
        <v>TUR</v>
      </c>
      <c r="H157" s="1" t="str">
        <f>IF(Result_table[[#This Row],[Oddíl]]="","",Result_table[[#This Row],[Oddíl]])</f>
        <v>TUR</v>
      </c>
      <c r="I157" s="1" t="str">
        <f>IF(Result_table[[#This Row],[Pohlaví]]="","",Result_table[[#This Row],[Pohlaví]])</f>
        <v>M</v>
      </c>
      <c r="J157" s="1" t="str">
        <f>IF(Result_table[[#This Row],[Fáze]]="","",Result_table[[#This Row],[Fáze]])</f>
        <v/>
      </c>
      <c r="K157" s="1" t="str">
        <f>IF(Result_table[[#This Row],[Heat]]="","",Result_table[[#This Row],[Heat]])</f>
        <v/>
      </c>
      <c r="L157" s="1" t="str">
        <f>IF(Result_table[[#This Row],[Výsledek]]="","",Result_table[[#This Row],[Výsledek]])</f>
        <v/>
      </c>
      <c r="M157" s="1" t="str">
        <f>IF(Result_table[[#This Row],[IRM]]="","",Result_table[[#This Row],[IRM]])</f>
        <v/>
      </c>
      <c r="N157" s="1">
        <f>IF(Result_table[[#This Row],[Řezení]]="","",Result_table[[#This Row],[Řezení]])</f>
        <v>44</v>
      </c>
    </row>
    <row r="158" spans="1:14" x14ac:dyDescent="0.2">
      <c r="A158" s="1" t="str">
        <f>IF(Result_table[[#This Row],[Category]]="","",VLOOKUP(Result_table[[#This Row],[Category]],Číselníky!$A$2:$B$23,2,FALSE))</f>
        <v>EL</v>
      </c>
      <c r="B158" s="1">
        <f>IF(Result_table[[#This Row],[Umístění]]="","",Result_table[[#This Row],[Umístění]])</f>
        <v>45</v>
      </c>
      <c r="C158" s="1">
        <f>IF(Result_table[[#This Row],[Start. Číslo]]="","",Result_table[[#This Row],[Start. Číslo]])</f>
        <v>30</v>
      </c>
      <c r="D158" s="1">
        <f>IF(Result_table[[#This Row],[UCI ID]]="","",Result_table[[#This Row],[UCI ID]])</f>
        <v>10047329314</v>
      </c>
      <c r="E158" s="1" t="str">
        <f>IF(Result_table[[#This Row],[Příjmení]]="","",Result_table[[#This Row],[Příjmení]])</f>
        <v>PADĚLEK</v>
      </c>
      <c r="F158" s="1" t="str">
        <f>IF(Result_table[[#This Row],[Jméno]]="","",Result_table[[#This Row],[Jméno]])</f>
        <v>Viktor</v>
      </c>
      <c r="G158" s="1" t="str">
        <f>IF(Result_table[[#This Row],[Země]]="","",Result_table[[#This Row],[Země]])</f>
        <v>CZE</v>
      </c>
      <c r="H158" s="1" t="str">
        <f>IF(Result_table[[#This Row],[Oddíl]]="","",Result_table[[#This Row],[Oddíl]])</f>
        <v>TJ Favorit Brno</v>
      </c>
      <c r="I158" s="1" t="str">
        <f>IF(Result_table[[#This Row],[Pohlaví]]="","",Result_table[[#This Row],[Pohlaví]])</f>
        <v>M</v>
      </c>
      <c r="J158" s="1" t="str">
        <f>IF(Result_table[[#This Row],[Fáze]]="","",Result_table[[#This Row],[Fáze]])</f>
        <v/>
      </c>
      <c r="K158" s="1" t="str">
        <f>IF(Result_table[[#This Row],[Heat]]="","",Result_table[[#This Row],[Heat]])</f>
        <v/>
      </c>
      <c r="L158" s="1" t="str">
        <f>IF(Result_table[[#This Row],[Výsledek]]="","",Result_table[[#This Row],[Výsledek]])</f>
        <v/>
      </c>
      <c r="M158" s="1" t="str">
        <f>IF(Result_table[[#This Row],[IRM]]="","",Result_table[[#This Row],[IRM]])</f>
        <v/>
      </c>
      <c r="N158" s="1">
        <f>IF(Result_table[[#This Row],[Řezení]]="","",Result_table[[#This Row],[Řezení]])</f>
        <v>45</v>
      </c>
    </row>
    <row r="159" spans="1:14" x14ac:dyDescent="0.2">
      <c r="A159" s="1" t="str">
        <f>IF(Result_table[[#This Row],[Category]]="","",VLOOKUP(Result_table[[#This Row],[Category]],Číselníky!$A$2:$B$23,2,FALSE))</f>
        <v>EL</v>
      </c>
      <c r="B159" s="1">
        <f>IF(Result_table[[#This Row],[Umístění]]="","",Result_table[[#This Row],[Umístění]])</f>
        <v>46</v>
      </c>
      <c r="C159" s="1">
        <f>IF(Result_table[[#This Row],[Start. Číslo]]="","",Result_table[[#This Row],[Start. Číslo]])</f>
        <v>5</v>
      </c>
      <c r="D159" s="1">
        <f>IF(Result_table[[#This Row],[UCI ID]]="","",Result_table[[#This Row],[UCI ID]])</f>
        <v>10017647718</v>
      </c>
      <c r="E159" s="1" t="str">
        <f>IF(Result_table[[#This Row],[Příjmení]]="","",Result_table[[#This Row],[Příjmení]])</f>
        <v>PODLESNIK</v>
      </c>
      <c r="F159" s="1" t="str">
        <f>IF(Result_table[[#This Row],[Jméno]]="","",Result_table[[#This Row],[Jméno]])</f>
        <v>Grega</v>
      </c>
      <c r="G159" s="1" t="str">
        <f>IF(Result_table[[#This Row],[Země]]="","",Result_table[[#This Row],[Země]])</f>
        <v>SLO</v>
      </c>
      <c r="H159" s="1" t="str">
        <f>IF(Result_table[[#This Row],[Oddíl]]="","",Result_table[[#This Row],[Oddíl]])</f>
        <v>Slovenija</v>
      </c>
      <c r="I159" s="1" t="str">
        <f>IF(Result_table[[#This Row],[Pohlaví]]="","",Result_table[[#This Row],[Pohlaví]])</f>
        <v>M</v>
      </c>
      <c r="J159" s="1" t="str">
        <f>IF(Result_table[[#This Row],[Fáze]]="","",Result_table[[#This Row],[Fáze]])</f>
        <v/>
      </c>
      <c r="K159" s="1" t="str">
        <f>IF(Result_table[[#This Row],[Heat]]="","",Result_table[[#This Row],[Heat]])</f>
        <v/>
      </c>
      <c r="L159" s="1" t="str">
        <f>IF(Result_table[[#This Row],[Výsledek]]="","",Result_table[[#This Row],[Výsledek]])</f>
        <v/>
      </c>
      <c r="M159" s="1" t="str">
        <f>IF(Result_table[[#This Row],[IRM]]="","",Result_table[[#This Row],[IRM]])</f>
        <v/>
      </c>
      <c r="N159" s="1">
        <f>IF(Result_table[[#This Row],[Řezení]]="","",Result_table[[#This Row],[Řezení]])</f>
        <v>46</v>
      </c>
    </row>
    <row r="160" spans="1:14" x14ac:dyDescent="0.2">
      <c r="A160" s="1" t="str">
        <f>IF(Result_table[[#This Row],[Category]]="","",VLOOKUP(Result_table[[#This Row],[Category]],Číselníky!$A$2:$B$23,2,FALSE))</f>
        <v>EL</v>
      </c>
      <c r="B160" s="1">
        <f>IF(Result_table[[#This Row],[Umístění]]="","",Result_table[[#This Row],[Umístění]])</f>
        <v>47</v>
      </c>
      <c r="C160" s="1">
        <f>IF(Result_table[[#This Row],[Start. Číslo]]="","",Result_table[[#This Row],[Start. Číslo]])</f>
        <v>75</v>
      </c>
      <c r="D160" s="1">
        <f>IF(Result_table[[#This Row],[UCI ID]]="","",Result_table[[#This Row],[UCI ID]])</f>
        <v>10030436560</v>
      </c>
      <c r="E160" s="1" t="str">
        <f>IF(Result_table[[#This Row],[Příjmení]]="","",Result_table[[#This Row],[Příjmení]])</f>
        <v>SALVADEO</v>
      </c>
      <c r="F160" s="1" t="str">
        <f>IF(Result_table[[#This Row],[Jméno]]="","",Result_table[[#This Row],[Jméno]])</f>
        <v>Alessio Luca</v>
      </c>
      <c r="G160" s="1" t="str">
        <f>IF(Result_table[[#This Row],[Země]]="","",Result_table[[#This Row],[Země]])</f>
        <v>ITA</v>
      </c>
      <c r="H160" s="1" t="str">
        <f>IF(Result_table[[#This Row],[Oddíl]]="","",Result_table[[#This Row],[Oddíl]])</f>
        <v/>
      </c>
      <c r="I160" s="1" t="str">
        <f>IF(Result_table[[#This Row],[Pohlaví]]="","",Result_table[[#This Row],[Pohlaví]])</f>
        <v>M</v>
      </c>
      <c r="J160" s="1" t="str">
        <f>IF(Result_table[[#This Row],[Fáze]]="","",Result_table[[#This Row],[Fáze]])</f>
        <v/>
      </c>
      <c r="K160" s="1" t="str">
        <f>IF(Result_table[[#This Row],[Heat]]="","",Result_table[[#This Row],[Heat]])</f>
        <v/>
      </c>
      <c r="L160" s="1" t="str">
        <f>IF(Result_table[[#This Row],[Výsledek]]="","",Result_table[[#This Row],[Výsledek]])</f>
        <v/>
      </c>
      <c r="M160" s="1" t="str">
        <f>IF(Result_table[[#This Row],[IRM]]="","",Result_table[[#This Row],[IRM]])</f>
        <v/>
      </c>
      <c r="N160" s="1">
        <f>IF(Result_table[[#This Row],[Řezení]]="","",Result_table[[#This Row],[Řezení]])</f>
        <v>47</v>
      </c>
    </row>
    <row r="161" spans="1:14" x14ac:dyDescent="0.2">
      <c r="A161" s="1" t="str">
        <f>IF(Result_table[[#This Row],[Category]]="","",VLOOKUP(Result_table[[#This Row],[Category]],Číselníky!$A$2:$B$23,2,FALSE))</f>
        <v>EL</v>
      </c>
      <c r="B161" s="1">
        <f>IF(Result_table[[#This Row],[Umístění]]="","",Result_table[[#This Row],[Umístění]])</f>
        <v>48</v>
      </c>
      <c r="C161" s="1">
        <f>IF(Result_table[[#This Row],[Start. Číslo]]="","",Result_table[[#This Row],[Start. Číslo]])</f>
        <v>15</v>
      </c>
      <c r="D161" s="1">
        <f>IF(Result_table[[#This Row],[UCI ID]]="","",Result_table[[#This Row],[UCI ID]])</f>
        <v>10006903552</v>
      </c>
      <c r="E161" s="1" t="str">
        <f>IF(Result_table[[#This Row],[Příjmení]]="","",Result_table[[#This Row],[Příjmení]])</f>
        <v>PSZCZOLARSKI</v>
      </c>
      <c r="F161" s="1" t="str">
        <f>IF(Result_table[[#This Row],[Jméno]]="","",Result_table[[#This Row],[Jméno]])</f>
        <v>Wojciech</v>
      </c>
      <c r="G161" s="1" t="str">
        <f>IF(Result_table[[#This Row],[Země]]="","",Result_table[[#This Row],[Země]])</f>
        <v>POL</v>
      </c>
      <c r="H161" s="1" t="str">
        <f>IF(Result_table[[#This Row],[Oddíl]]="","",Result_table[[#This Row],[Oddíl]])</f>
        <v>Tufo Pardus Prostějov</v>
      </c>
      <c r="I161" s="1" t="str">
        <f>IF(Result_table[[#This Row],[Pohlaví]]="","",Result_table[[#This Row],[Pohlaví]])</f>
        <v>M</v>
      </c>
      <c r="J161" s="1" t="str">
        <f>IF(Result_table[[#This Row],[Fáze]]="","",Result_table[[#This Row],[Fáze]])</f>
        <v/>
      </c>
      <c r="K161" s="1" t="str">
        <f>IF(Result_table[[#This Row],[Heat]]="","",Result_table[[#This Row],[Heat]])</f>
        <v/>
      </c>
      <c r="L161" s="1" t="str">
        <f>IF(Result_table[[#This Row],[Výsledek]]="","",Result_table[[#This Row],[Výsledek]])</f>
        <v/>
      </c>
      <c r="M161" s="1" t="str">
        <f>IF(Result_table[[#This Row],[IRM]]="","",Result_table[[#This Row],[IRM]])</f>
        <v/>
      </c>
      <c r="N161" s="1">
        <f>IF(Result_table[[#This Row],[Řezení]]="","",Result_table[[#This Row],[Řezení]])</f>
        <v>48</v>
      </c>
    </row>
    <row r="162" spans="1:14" x14ac:dyDescent="0.2">
      <c r="A162" s="1" t="str">
        <f>IF(Result_table[[#This Row],[Category]]="","",VLOOKUP(Result_table[[#This Row],[Category]],Číselníky!$A$2:$B$23,2,FALSE))</f>
        <v>EL</v>
      </c>
      <c r="B162" s="1">
        <f>IF(Result_table[[#This Row],[Umístění]]="","",Result_table[[#This Row],[Umístění]])</f>
        <v>49</v>
      </c>
      <c r="C162" s="1">
        <f>IF(Result_table[[#This Row],[Start. Číslo]]="","",Result_table[[#This Row],[Start. Číslo]])</f>
        <v>64</v>
      </c>
      <c r="D162" s="1">
        <f>IF(Result_table[[#This Row],[UCI ID]]="","",Result_table[[#This Row],[UCI ID]])</f>
        <v>10065802659</v>
      </c>
      <c r="E162" s="1" t="str">
        <f>IF(Result_table[[#This Row],[Příjmení]]="","",Result_table[[#This Row],[Příjmení]])</f>
        <v>HAJDUCH</v>
      </c>
      <c r="F162" s="1" t="str">
        <f>IF(Result_table[[#This Row],[Jméno]]="","",Result_table[[#This Row],[Jméno]])</f>
        <v>Martin</v>
      </c>
      <c r="G162" s="1" t="str">
        <f>IF(Result_table[[#This Row],[Země]]="","",Result_table[[#This Row],[Země]])</f>
        <v>SVK</v>
      </c>
      <c r="H162" s="1" t="str">
        <f>IF(Result_table[[#This Row],[Oddíl]]="","",Result_table[[#This Row],[Oddíl]])</f>
        <v>Dukla Bánská Bystrica</v>
      </c>
      <c r="I162" s="1" t="str">
        <f>IF(Result_table[[#This Row],[Pohlaví]]="","",Result_table[[#This Row],[Pohlaví]])</f>
        <v>M</v>
      </c>
      <c r="J162" s="1" t="str">
        <f>IF(Result_table[[#This Row],[Fáze]]="","",Result_table[[#This Row],[Fáze]])</f>
        <v/>
      </c>
      <c r="K162" s="1" t="str">
        <f>IF(Result_table[[#This Row],[Heat]]="","",Result_table[[#This Row],[Heat]])</f>
        <v/>
      </c>
      <c r="L162" s="1" t="str">
        <f>IF(Result_table[[#This Row],[Výsledek]]="","",Result_table[[#This Row],[Výsledek]])</f>
        <v/>
      </c>
      <c r="M162" s="1" t="str">
        <f>IF(Result_table[[#This Row],[IRM]]="","",Result_table[[#This Row],[IRM]])</f>
        <v/>
      </c>
      <c r="N162" s="1">
        <f>IF(Result_table[[#This Row],[Řezení]]="","",Result_table[[#This Row],[Řezení]])</f>
        <v>49</v>
      </c>
    </row>
    <row r="163" spans="1:14" x14ac:dyDescent="0.2">
      <c r="A163" s="1" t="str">
        <f>IF(Result_table[[#This Row],[Category]]="","",VLOOKUP(Result_table[[#This Row],[Category]],Číselníky!$A$2:$B$23,2,FALSE))</f>
        <v>EL</v>
      </c>
      <c r="B163" s="1">
        <f>IF(Result_table[[#This Row],[Umístění]]="","",Result_table[[#This Row],[Umístění]])</f>
        <v>50</v>
      </c>
      <c r="C163" s="1">
        <f>IF(Result_table[[#This Row],[Start. Číslo]]="","",Result_table[[#This Row],[Start. Číslo]])</f>
        <v>73</v>
      </c>
      <c r="D163" s="1">
        <f>IF(Result_table[[#This Row],[UCI ID]]="","",Result_table[[#This Row],[UCI ID]])</f>
        <v>10036275758</v>
      </c>
      <c r="E163" s="1" t="str">
        <f>IF(Result_table[[#This Row],[Příjmení]]="","",Result_table[[#This Row],[Příjmení]])</f>
        <v>HEINRICH</v>
      </c>
      <c r="F163" s="1" t="str">
        <f>IF(Result_table[[#This Row],[Jméno]]="","",Result_table[[#This Row],[Jméno]])</f>
        <v>Nicolas</v>
      </c>
      <c r="G163" s="1" t="str">
        <f>IF(Result_table[[#This Row],[Země]]="","",Result_table[[#This Row],[Země]])</f>
        <v>GER</v>
      </c>
      <c r="H163" s="1" t="str">
        <f>IF(Result_table[[#This Row],[Oddíl]]="","",Result_table[[#This Row],[Oddíl]])</f>
        <v/>
      </c>
      <c r="I163" s="1" t="str">
        <f>IF(Result_table[[#This Row],[Pohlaví]]="","",Result_table[[#This Row],[Pohlaví]])</f>
        <v>M</v>
      </c>
      <c r="J163" s="1" t="str">
        <f>IF(Result_table[[#This Row],[Fáze]]="","",Result_table[[#This Row],[Fáze]])</f>
        <v/>
      </c>
      <c r="K163" s="1" t="str">
        <f>IF(Result_table[[#This Row],[Heat]]="","",Result_table[[#This Row],[Heat]])</f>
        <v/>
      </c>
      <c r="L163" s="1" t="str">
        <f>IF(Result_table[[#This Row],[Výsledek]]="","",Result_table[[#This Row],[Výsledek]])</f>
        <v/>
      </c>
      <c r="M163" s="1" t="str">
        <f>IF(Result_table[[#This Row],[IRM]]="","",Result_table[[#This Row],[IRM]])</f>
        <v/>
      </c>
      <c r="N163" s="1">
        <f>IF(Result_table[[#This Row],[Řezení]]="","",Result_table[[#This Row],[Řezení]])</f>
        <v>50</v>
      </c>
    </row>
    <row r="164" spans="1:14" x14ac:dyDescent="0.2">
      <c r="A164" s="1" t="str">
        <f>IF(Result_table[[#This Row],[Category]]="","",VLOOKUP(Result_table[[#This Row],[Category]],Číselníky!$A$2:$B$23,2,FALSE))</f>
        <v>EL</v>
      </c>
      <c r="B164" s="1">
        <f>IF(Result_table[[#This Row],[Umístění]]="","",Result_table[[#This Row],[Umístění]])</f>
        <v>51</v>
      </c>
      <c r="C164" s="1">
        <f>IF(Result_table[[#This Row],[Start. Číslo]]="","",Result_table[[#This Row],[Start. Číslo]])</f>
        <v>4</v>
      </c>
      <c r="D164" s="1">
        <f>IF(Result_table[[#This Row],[UCI ID]]="","",Result_table[[#This Row],[UCI ID]])</f>
        <v>10017585373</v>
      </c>
      <c r="E164" s="1" t="str">
        <f>IF(Result_table[[#This Row],[Příjmení]]="","",Result_table[[#This Row],[Příjmení]])</f>
        <v>ŠPOLJAR</v>
      </c>
      <c r="F164" s="1" t="str">
        <f>IF(Result_table[[#This Row],[Jméno]]="","",Result_table[[#This Row],[Jméno]])</f>
        <v>Jaka</v>
      </c>
      <c r="G164" s="1" t="str">
        <f>IF(Result_table[[#This Row],[Země]]="","",Result_table[[#This Row],[Země]])</f>
        <v>SLO</v>
      </c>
      <c r="H164" s="1" t="str">
        <f>IF(Result_table[[#This Row],[Oddíl]]="","",Result_table[[#This Row],[Oddíl]])</f>
        <v>Slovenija</v>
      </c>
      <c r="I164" s="1" t="str">
        <f>IF(Result_table[[#This Row],[Pohlaví]]="","",Result_table[[#This Row],[Pohlaví]])</f>
        <v>M</v>
      </c>
      <c r="J164" s="1" t="str">
        <f>IF(Result_table[[#This Row],[Fáze]]="","",Result_table[[#This Row],[Fáze]])</f>
        <v/>
      </c>
      <c r="K164" s="1" t="str">
        <f>IF(Result_table[[#This Row],[Heat]]="","",Result_table[[#This Row],[Heat]])</f>
        <v/>
      </c>
      <c r="L164" s="1" t="str">
        <f>IF(Result_table[[#This Row],[Výsledek]]="","",Result_table[[#This Row],[Výsledek]])</f>
        <v/>
      </c>
      <c r="M164" s="1" t="str">
        <f>IF(Result_table[[#This Row],[IRM]]="","",Result_table[[#This Row],[IRM]])</f>
        <v/>
      </c>
      <c r="N164" s="1">
        <f>IF(Result_table[[#This Row],[Řezení]]="","",Result_table[[#This Row],[Řezení]])</f>
        <v>51</v>
      </c>
    </row>
    <row r="165" spans="1:14" x14ac:dyDescent="0.2">
      <c r="A165" s="1" t="str">
        <f>IF(Result_table[[#This Row],[Category]]="","",VLOOKUP(Result_table[[#This Row],[Category]],Číselníky!$A$2:$B$23,2,FALSE))</f>
        <v>EL</v>
      </c>
      <c r="B165" s="1">
        <f>IF(Result_table[[#This Row],[Umístění]]="","",Result_table[[#This Row],[Umístění]])</f>
        <v>52</v>
      </c>
      <c r="C165" s="1">
        <f>IF(Result_table[[#This Row],[Start. Číslo]]="","",Result_table[[#This Row],[Start. Číslo]])</f>
        <v>10</v>
      </c>
      <c r="D165" s="1">
        <f>IF(Result_table[[#This Row],[UCI ID]]="","",Result_table[[#This Row],[UCI ID]])</f>
        <v>10017588811</v>
      </c>
      <c r="E165" s="1" t="str">
        <f>IF(Result_table[[#This Row],[Příjmení]]="","",Result_table[[#This Row],[Příjmení]])</f>
        <v>GLADEK</v>
      </c>
      <c r="F165" s="1" t="str">
        <f>IF(Result_table[[#This Row],[Jméno]]="","",Result_table[[#This Row],[Jméno]])</f>
        <v>Marcel</v>
      </c>
      <c r="G165" s="1" t="str">
        <f>IF(Result_table[[#This Row],[Země]]="","",Result_table[[#This Row],[Země]])</f>
        <v>SLO</v>
      </c>
      <c r="H165" s="1" t="str">
        <f>IF(Result_table[[#This Row],[Oddíl]]="","",Result_table[[#This Row],[Oddíl]])</f>
        <v>Slovenija</v>
      </c>
      <c r="I165" s="1" t="str">
        <f>IF(Result_table[[#This Row],[Pohlaví]]="","",Result_table[[#This Row],[Pohlaví]])</f>
        <v>M</v>
      </c>
      <c r="J165" s="1" t="str">
        <f>IF(Result_table[[#This Row],[Fáze]]="","",Result_table[[#This Row],[Fáze]])</f>
        <v/>
      </c>
      <c r="K165" s="1" t="str">
        <f>IF(Result_table[[#This Row],[Heat]]="","",Result_table[[#This Row],[Heat]])</f>
        <v/>
      </c>
      <c r="L165" s="1" t="str">
        <f>IF(Result_table[[#This Row],[Výsledek]]="","",Result_table[[#This Row],[Výsledek]])</f>
        <v/>
      </c>
      <c r="M165" s="1" t="str">
        <f>IF(Result_table[[#This Row],[IRM]]="","",Result_table[[#This Row],[IRM]])</f>
        <v/>
      </c>
      <c r="N165" s="1">
        <f>IF(Result_table[[#This Row],[Řezení]]="","",Result_table[[#This Row],[Řezení]])</f>
        <v>52</v>
      </c>
    </row>
    <row r="166" spans="1:14" x14ac:dyDescent="0.2">
      <c r="A166" s="1" t="str">
        <f>IF(Result_table[[#This Row],[Category]]="","",VLOOKUP(Result_table[[#This Row],[Category]],Číselníky!$A$2:$B$23,2,FALSE))</f>
        <v>EL</v>
      </c>
      <c r="B166" s="1">
        <f>IF(Result_table[[#This Row],[Umístění]]="","",Result_table[[#This Row],[Umístění]])</f>
        <v>53</v>
      </c>
      <c r="C166" s="1">
        <f>IF(Result_table[[#This Row],[Start. Číslo]]="","",Result_table[[#This Row],[Start. Číslo]])</f>
        <v>19</v>
      </c>
      <c r="D166" s="1">
        <f>IF(Result_table[[#This Row],[UCI ID]]="","",Result_table[[#This Row],[UCI ID]])</f>
        <v>10097366661</v>
      </c>
      <c r="E166" s="1" t="str">
        <f>IF(Result_table[[#This Row],[Příjmení]]="","",Result_table[[#This Row],[Příjmení]])</f>
        <v>SEKHON</v>
      </c>
      <c r="F166" s="1" t="str">
        <f>IF(Result_table[[#This Row],[Jméno]]="","",Result_table[[#This Row],[Jméno]])</f>
        <v>Singh Harshveer</v>
      </c>
      <c r="G166" s="1" t="str">
        <f>IF(Result_table[[#This Row],[Země]]="","",Result_table[[#This Row],[Země]])</f>
        <v>IND</v>
      </c>
      <c r="H166" s="1" t="str">
        <f>IF(Result_table[[#This Row],[Oddíl]]="","",Result_table[[#This Row],[Oddíl]])</f>
        <v>India</v>
      </c>
      <c r="I166" s="1" t="str">
        <f>IF(Result_table[[#This Row],[Pohlaví]]="","",Result_table[[#This Row],[Pohlaví]])</f>
        <v>M</v>
      </c>
      <c r="J166" s="1" t="str">
        <f>IF(Result_table[[#This Row],[Fáze]]="","",Result_table[[#This Row],[Fáze]])</f>
        <v/>
      </c>
      <c r="K166" s="1" t="str">
        <f>IF(Result_table[[#This Row],[Heat]]="","",Result_table[[#This Row],[Heat]])</f>
        <v/>
      </c>
      <c r="L166" s="1" t="str">
        <f>IF(Result_table[[#This Row],[Výsledek]]="","",Result_table[[#This Row],[Výsledek]])</f>
        <v/>
      </c>
      <c r="M166" s="1" t="str">
        <f>IF(Result_table[[#This Row],[IRM]]="","",Result_table[[#This Row],[IRM]])</f>
        <v/>
      </c>
      <c r="N166" s="1">
        <f>IF(Result_table[[#This Row],[Řezení]]="","",Result_table[[#This Row],[Řezení]])</f>
        <v>53</v>
      </c>
    </row>
    <row r="167" spans="1:14" x14ac:dyDescent="0.2">
      <c r="A167" s="1" t="str">
        <f>IF(Result_table[[#This Row],[Category]]="","",VLOOKUP(Result_table[[#This Row],[Category]],Číselníky!$A$2:$B$23,2,FALSE))</f>
        <v>EL</v>
      </c>
      <c r="B167" s="1">
        <f>IF(Result_table[[#This Row],[Umístění]]="","",Result_table[[#This Row],[Umístění]])</f>
        <v>54</v>
      </c>
      <c r="C167" s="1">
        <f>IF(Result_table[[#This Row],[Start. Číslo]]="","",Result_table[[#This Row],[Start. Číslo]])</f>
        <v>29</v>
      </c>
      <c r="D167" s="1">
        <f>IF(Result_table[[#This Row],[UCI ID]]="","",Result_table[[#This Row],[UCI ID]])</f>
        <v>10046409430</v>
      </c>
      <c r="E167" s="1" t="str">
        <f>IF(Result_table[[#This Row],[Příjmení]]="","",Result_table[[#This Row],[Příjmení]])</f>
        <v>MAZEL</v>
      </c>
      <c r="F167" s="1" t="str">
        <f>IF(Result_table[[#This Row],[Jméno]]="","",Result_table[[#This Row],[Jméno]])</f>
        <v>Ondřej</v>
      </c>
      <c r="G167" s="1" t="str">
        <f>IF(Result_table[[#This Row],[Země]]="","",Result_table[[#This Row],[Země]])</f>
        <v>CZE</v>
      </c>
      <c r="H167" s="1" t="str">
        <f>IF(Result_table[[#This Row],[Oddíl]]="","",Result_table[[#This Row],[Oddíl]])</f>
        <v>TJ Favorit Brno</v>
      </c>
      <c r="I167" s="1" t="str">
        <f>IF(Result_table[[#This Row],[Pohlaví]]="","",Result_table[[#This Row],[Pohlaví]])</f>
        <v>M</v>
      </c>
      <c r="J167" s="1" t="str">
        <f>IF(Result_table[[#This Row],[Fáze]]="","",Result_table[[#This Row],[Fáze]])</f>
        <v/>
      </c>
      <c r="K167" s="1" t="str">
        <f>IF(Result_table[[#This Row],[Heat]]="","",Result_table[[#This Row],[Heat]])</f>
        <v/>
      </c>
      <c r="L167" s="1" t="str">
        <f>IF(Result_table[[#This Row],[Výsledek]]="","",Result_table[[#This Row],[Výsledek]])</f>
        <v/>
      </c>
      <c r="M167" s="1" t="str">
        <f>IF(Result_table[[#This Row],[IRM]]="","",Result_table[[#This Row],[IRM]])</f>
        <v/>
      </c>
      <c r="N167" s="1">
        <f>IF(Result_table[[#This Row],[Řezení]]="","",Result_table[[#This Row],[Řezení]])</f>
        <v>54</v>
      </c>
    </row>
    <row r="168" spans="1:14" x14ac:dyDescent="0.2">
      <c r="A168" s="1" t="str">
        <f>IF(Result_table[[#This Row],[Category]]="","",VLOOKUP(Result_table[[#This Row],[Category]],Číselníky!$A$2:$B$23,2,FALSE))</f>
        <v>EL</v>
      </c>
      <c r="B168" s="1">
        <f>IF(Result_table[[#This Row],[Umístění]]="","",Result_table[[#This Row],[Umístění]])</f>
        <v>55</v>
      </c>
      <c r="C168" s="1">
        <f>IF(Result_table[[#This Row],[Start. Číslo]]="","",Result_table[[#This Row],[Start. Číslo]])</f>
        <v>31</v>
      </c>
      <c r="D168" s="1">
        <f>IF(Result_table[[#This Row],[UCI ID]]="","",Result_table[[#This Row],[UCI ID]])</f>
        <v>10059931735</v>
      </c>
      <c r="E168" s="1" t="str">
        <f>IF(Result_table[[#This Row],[Příjmení]]="","",Result_table[[#This Row],[Příjmení]])</f>
        <v>ŠIROKÝ</v>
      </c>
      <c r="F168" s="1" t="str">
        <f>IF(Result_table[[#This Row],[Jméno]]="","",Result_table[[#This Row],[Jméno]])</f>
        <v>Štěpán</v>
      </c>
      <c r="G168" s="1" t="str">
        <f>IF(Result_table[[#This Row],[Země]]="","",Result_table[[#This Row],[Země]])</f>
        <v>CZE</v>
      </c>
      <c r="H168" s="1" t="str">
        <f>IF(Result_table[[#This Row],[Oddíl]]="","",Result_table[[#This Row],[Oddíl]])</f>
        <v>TJ Favorit Brno</v>
      </c>
      <c r="I168" s="1" t="str">
        <f>IF(Result_table[[#This Row],[Pohlaví]]="","",Result_table[[#This Row],[Pohlaví]])</f>
        <v>M</v>
      </c>
      <c r="J168" s="1" t="str">
        <f>IF(Result_table[[#This Row],[Fáze]]="","",Result_table[[#This Row],[Fáze]])</f>
        <v/>
      </c>
      <c r="K168" s="1" t="str">
        <f>IF(Result_table[[#This Row],[Heat]]="","",Result_table[[#This Row],[Heat]])</f>
        <v/>
      </c>
      <c r="L168" s="1" t="str">
        <f>IF(Result_table[[#This Row],[Výsledek]]="","",Result_table[[#This Row],[Výsledek]])</f>
        <v/>
      </c>
      <c r="M168" s="1" t="str">
        <f>IF(Result_table[[#This Row],[IRM]]="","",Result_table[[#This Row],[IRM]])</f>
        <v/>
      </c>
      <c r="N168" s="1">
        <f>IF(Result_table[[#This Row],[Řezení]]="","",Result_table[[#This Row],[Řezení]])</f>
        <v>55</v>
      </c>
    </row>
    <row r="169" spans="1:14" x14ac:dyDescent="0.2">
      <c r="A169" s="1" t="str">
        <f>IF(Result_table[[#This Row],[Category]]="","",VLOOKUP(Result_table[[#This Row],[Category]],Číselníky!$A$2:$B$23,2,FALSE))</f>
        <v>EL</v>
      </c>
      <c r="B169" s="1">
        <f>IF(Result_table[[#This Row],[Umístění]]="","",Result_table[[#This Row],[Umístění]])</f>
        <v>56</v>
      </c>
      <c r="C169" s="1">
        <f>IF(Result_table[[#This Row],[Start. Číslo]]="","",Result_table[[#This Row],[Start. Číslo]])</f>
        <v>35</v>
      </c>
      <c r="D169" s="1">
        <f>IF(Result_table[[#This Row],[UCI ID]]="","",Result_table[[#This Row],[UCI ID]])</f>
        <v>10010948553</v>
      </c>
      <c r="E169" s="1" t="str">
        <f>IF(Result_table[[#This Row],[Příjmení]]="","",Result_table[[#This Row],[Příjmení]])</f>
        <v>CHREN</v>
      </c>
      <c r="F169" s="1" t="str">
        <f>IF(Result_table[[#This Row],[Jméno]]="","",Result_table[[#This Row],[Jméno]])</f>
        <v>Martin</v>
      </c>
      <c r="G169" s="1" t="str">
        <f>IF(Result_table[[#This Row],[Země]]="","",Result_table[[#This Row],[Země]])</f>
        <v>SVK</v>
      </c>
      <c r="H169" s="1" t="str">
        <f>IF(Result_table[[#This Row],[Oddíl]]="","",Result_table[[#This Row],[Oddíl]])</f>
        <v>PROefekt Across team</v>
      </c>
      <c r="I169" s="1" t="str">
        <f>IF(Result_table[[#This Row],[Pohlaví]]="","",Result_table[[#This Row],[Pohlaví]])</f>
        <v>M</v>
      </c>
      <c r="J169" s="1" t="str">
        <f>IF(Result_table[[#This Row],[Fáze]]="","",Result_table[[#This Row],[Fáze]])</f>
        <v/>
      </c>
      <c r="K169" s="1" t="str">
        <f>IF(Result_table[[#This Row],[Heat]]="","",Result_table[[#This Row],[Heat]])</f>
        <v/>
      </c>
      <c r="L169" s="1" t="str">
        <f>IF(Result_table[[#This Row],[Výsledek]]="","",Result_table[[#This Row],[Výsledek]])</f>
        <v/>
      </c>
      <c r="M169" s="1" t="str">
        <f>IF(Result_table[[#This Row],[IRM]]="","",Result_table[[#This Row],[IRM]])</f>
        <v/>
      </c>
      <c r="N169" s="1">
        <f>IF(Result_table[[#This Row],[Řezení]]="","",Result_table[[#This Row],[Řezení]])</f>
        <v>56</v>
      </c>
    </row>
    <row r="170" spans="1:14" x14ac:dyDescent="0.2">
      <c r="A170" s="1" t="str">
        <f>IF(Result_table[[#This Row],[Category]]="","",VLOOKUP(Result_table[[#This Row],[Category]],Číselníky!$A$2:$B$23,2,FALSE))</f>
        <v>EL</v>
      </c>
      <c r="B170" s="1">
        <f>IF(Result_table[[#This Row],[Umístění]]="","",Result_table[[#This Row],[Umístění]])</f>
        <v>57</v>
      </c>
      <c r="C170" s="1">
        <f>IF(Result_table[[#This Row],[Start. Číslo]]="","",Result_table[[#This Row],[Start. Číslo]])</f>
        <v>21</v>
      </c>
      <c r="D170" s="1">
        <f>IF(Result_table[[#This Row],[UCI ID]]="","",Result_table[[#This Row],[UCI ID]])</f>
        <v>10100270193</v>
      </c>
      <c r="E170" s="1" t="str">
        <f>IF(Result_table[[#This Row],[Příjmení]]="","",Result_table[[#This Row],[Příjmení]])</f>
        <v>SKONECZNY</v>
      </c>
      <c r="F170" s="1" t="str">
        <f>IF(Result_table[[#This Row],[Jméno]]="","",Result_table[[#This Row],[Jméno]])</f>
        <v>Kacper</v>
      </c>
      <c r="G170" s="1" t="str">
        <f>IF(Result_table[[#This Row],[Země]]="","",Result_table[[#This Row],[Země]])</f>
        <v>POL</v>
      </c>
      <c r="H170" s="1" t="str">
        <f>IF(Result_table[[#This Row],[Oddíl]]="","",Result_table[[#This Row],[Oddíl]])</f>
        <v>GKS Cartusia Bike Atelier</v>
      </c>
      <c r="I170" s="1" t="str">
        <f>IF(Result_table[[#This Row],[Pohlaví]]="","",Result_table[[#This Row],[Pohlaví]])</f>
        <v>M</v>
      </c>
      <c r="J170" s="1" t="str">
        <f>IF(Result_table[[#This Row],[Fáze]]="","",Result_table[[#This Row],[Fáze]])</f>
        <v/>
      </c>
      <c r="K170" s="1" t="str">
        <f>IF(Result_table[[#This Row],[Heat]]="","",Result_table[[#This Row],[Heat]])</f>
        <v/>
      </c>
      <c r="L170" s="1" t="str">
        <f>IF(Result_table[[#This Row],[Výsledek]]="","",Result_table[[#This Row],[Výsledek]])</f>
        <v/>
      </c>
      <c r="M170" s="1" t="str">
        <f>IF(Result_table[[#This Row],[IRM]]="","",Result_table[[#This Row],[IRM]])</f>
        <v/>
      </c>
      <c r="N170" s="1">
        <f>IF(Result_table[[#This Row],[Řezení]]="","",Result_table[[#This Row],[Řezení]])</f>
        <v>57</v>
      </c>
    </row>
    <row r="171" spans="1:14" x14ac:dyDescent="0.2">
      <c r="A171" s="1" t="str">
        <f>IF(Result_table[[#This Row],[Category]]="","",VLOOKUP(Result_table[[#This Row],[Category]],Číselníky!$A$2:$B$23,2,FALSE))</f>
        <v>EL</v>
      </c>
      <c r="B171" s="1">
        <f>IF(Result_table[[#This Row],[Umístění]]="","",Result_table[[#This Row],[Umístění]])</f>
        <v>58</v>
      </c>
      <c r="C171" s="1">
        <f>IF(Result_table[[#This Row],[Start. Číslo]]="","",Result_table[[#This Row],[Start. Číslo]])</f>
        <v>37</v>
      </c>
      <c r="D171" s="1">
        <f>IF(Result_table[[#This Row],[UCI ID]]="","",Result_table[[#This Row],[UCI ID]])</f>
        <v>10129337255</v>
      </c>
      <c r="E171" s="1" t="str">
        <f>IF(Result_table[[#This Row],[Příjmení]]="","",Result_table[[#This Row],[Příjmení]])</f>
        <v>WALLACH</v>
      </c>
      <c r="F171" s="1" t="str">
        <f>IF(Result_table[[#This Row],[Jméno]]="","",Result_table[[#This Row],[Jméno]])</f>
        <v>Eilam</v>
      </c>
      <c r="G171" s="1" t="str">
        <f>IF(Result_table[[#This Row],[Země]]="","",Result_table[[#This Row],[Země]])</f>
        <v>ISR</v>
      </c>
      <c r="H171" s="1" t="str">
        <f>IF(Result_table[[#This Row],[Oddíl]]="","",Result_table[[#This Row],[Oddíl]])</f>
        <v>Israel</v>
      </c>
      <c r="I171" s="1" t="str">
        <f>IF(Result_table[[#This Row],[Pohlaví]]="","",Result_table[[#This Row],[Pohlaví]])</f>
        <v>M</v>
      </c>
      <c r="J171" s="1" t="str">
        <f>IF(Result_table[[#This Row],[Fáze]]="","",Result_table[[#This Row],[Fáze]])</f>
        <v/>
      </c>
      <c r="K171" s="1" t="str">
        <f>IF(Result_table[[#This Row],[Heat]]="","",Result_table[[#This Row],[Heat]])</f>
        <v/>
      </c>
      <c r="L171" s="1" t="str">
        <f>IF(Result_table[[#This Row],[Výsledek]]="","",Result_table[[#This Row],[Výsledek]])</f>
        <v/>
      </c>
      <c r="M171" s="1" t="str">
        <f>IF(Result_table[[#This Row],[IRM]]="","",Result_table[[#This Row],[IRM]])</f>
        <v/>
      </c>
      <c r="N171" s="1">
        <f>IF(Result_table[[#This Row],[Řezení]]="","",Result_table[[#This Row],[Řezení]])</f>
        <v>58</v>
      </c>
    </row>
    <row r="172" spans="1:14" x14ac:dyDescent="0.2">
      <c r="A172" s="1" t="str">
        <f>IF(Result_table[[#This Row],[Category]]="","",VLOOKUP(Result_table[[#This Row],[Category]],Číselníky!$A$2:$B$23,2,FALSE))</f>
        <v>EL</v>
      </c>
      <c r="B172" s="1" t="str">
        <f>IF(Result_table[[#This Row],[Umístění]]="","",Result_table[[#This Row],[Umístění]])</f>
        <v/>
      </c>
      <c r="C172" s="1">
        <f>IF(Result_table[[#This Row],[Start. Číslo]]="","",Result_table[[#This Row],[Start. Číslo]])</f>
        <v>72</v>
      </c>
      <c r="D172" s="1">
        <f>IF(Result_table[[#This Row],[UCI ID]]="","",Result_table[[#This Row],[UCI ID]])</f>
        <v>10047234536</v>
      </c>
      <c r="E172" s="1" t="str">
        <f>IF(Result_table[[#This Row],[Příjmení]]="","",Result_table[[#This Row],[Příjmení]])</f>
        <v>KOHOUT</v>
      </c>
      <c r="F172" s="1" t="str">
        <f>IF(Result_table[[#This Row],[Jméno]]="","",Result_table[[#This Row],[Jméno]])</f>
        <v>Jaromír</v>
      </c>
      <c r="G172" s="1" t="str">
        <f>IF(Result_table[[#This Row],[Země]]="","",Result_table[[#This Row],[Země]])</f>
        <v>CZE</v>
      </c>
      <c r="H172" s="1" t="str">
        <f>IF(Result_table[[#This Row],[Oddíl]]="","",Result_table[[#This Row],[Oddíl]])</f>
        <v>AC Sparta Praha</v>
      </c>
      <c r="I172" s="1" t="str">
        <f>IF(Result_table[[#This Row],[Pohlaví]]="","",Result_table[[#This Row],[Pohlaví]])</f>
        <v>M</v>
      </c>
      <c r="J172" s="1" t="str">
        <f>IF(Result_table[[#This Row],[Fáze]]="","",Result_table[[#This Row],[Fáze]])</f>
        <v/>
      </c>
      <c r="K172" s="1" t="str">
        <f>IF(Result_table[[#This Row],[Heat]]="","",Result_table[[#This Row],[Heat]])</f>
        <v/>
      </c>
      <c r="L172" s="1" t="str">
        <f>IF(Result_table[[#This Row],[Výsledek]]="","",Result_table[[#This Row],[Výsledek]])</f>
        <v/>
      </c>
      <c r="M172" s="1" t="str">
        <f>IF(Result_table[[#This Row],[IRM]]="","",Result_table[[#This Row],[IRM]])</f>
        <v>DNF</v>
      </c>
      <c r="N172" s="1">
        <f>IF(Result_table[[#This Row],[Řezení]]="","",Result_table[[#This Row],[Řezení]])</f>
        <v>59</v>
      </c>
    </row>
    <row r="173" spans="1:14" x14ac:dyDescent="0.2">
      <c r="A173" s="1" t="str">
        <f>IF(Result_table[[#This Row],[Category]]="","",VLOOKUP(Result_table[[#This Row],[Category]],Číselníky!$A$2:$B$23,2,FALSE))</f>
        <v>EL</v>
      </c>
      <c r="B173" s="1" t="str">
        <f>IF(Result_table[[#This Row],[Umístění]]="","",Result_table[[#This Row],[Umístění]])</f>
        <v/>
      </c>
      <c r="C173" s="1">
        <f>IF(Result_table[[#This Row],[Start. Číslo]]="","",Result_table[[#This Row],[Start. Číslo]])</f>
        <v>32</v>
      </c>
      <c r="D173" s="1">
        <f>IF(Result_table[[#This Row],[UCI ID]]="","",Result_table[[#This Row],[UCI ID]])</f>
        <v>10080169672</v>
      </c>
      <c r="E173" s="1" t="str">
        <f>IF(Result_table[[#This Row],[Příjmení]]="","",Result_table[[#This Row],[Příjmení]])</f>
        <v>VLK</v>
      </c>
      <c r="F173" s="1" t="str">
        <f>IF(Result_table[[#This Row],[Jméno]]="","",Result_table[[#This Row],[Jméno]])</f>
        <v>Jáchym</v>
      </c>
      <c r="G173" s="1" t="str">
        <f>IF(Result_table[[#This Row],[Země]]="","",Result_table[[#This Row],[Země]])</f>
        <v>CZE</v>
      </c>
      <c r="H173" s="1" t="str">
        <f>IF(Result_table[[#This Row],[Oddíl]]="","",Result_table[[#This Row],[Oddíl]])</f>
        <v>TJ Favorit Brno</v>
      </c>
      <c r="I173" s="1" t="str">
        <f>IF(Result_table[[#This Row],[Pohlaví]]="","",Result_table[[#This Row],[Pohlaví]])</f>
        <v>M</v>
      </c>
      <c r="J173" s="1" t="str">
        <f>IF(Result_table[[#This Row],[Fáze]]="","",Result_table[[#This Row],[Fáze]])</f>
        <v/>
      </c>
      <c r="K173" s="1" t="str">
        <f>IF(Result_table[[#This Row],[Heat]]="","",Result_table[[#This Row],[Heat]])</f>
        <v/>
      </c>
      <c r="L173" s="1" t="str">
        <f>IF(Result_table[[#This Row],[Výsledek]]="","",Result_table[[#This Row],[Výsledek]])</f>
        <v/>
      </c>
      <c r="M173" s="1" t="str">
        <f>IF(Result_table[[#This Row],[IRM]]="","",Result_table[[#This Row],[IRM]])</f>
        <v>DNF</v>
      </c>
      <c r="N173" s="1">
        <f>IF(Result_table[[#This Row],[Řezení]]="","",Result_table[[#This Row],[Řezení]])</f>
        <v>60</v>
      </c>
    </row>
    <row r="174" spans="1:14" x14ac:dyDescent="0.2">
      <c r="A174" s="1" t="str">
        <f>IF(Result_table[[#This Row],[Category]]="","",VLOOKUP(Result_table[[#This Row],[Category]],Číselníky!$A$2:$B$23,2,FALSE))</f>
        <v>EL</v>
      </c>
      <c r="B174" s="1" t="str">
        <f>IF(Result_table[[#This Row],[Umístění]]="","",Result_table[[#This Row],[Umístění]])</f>
        <v/>
      </c>
      <c r="C174" s="1">
        <f>IF(Result_table[[#This Row],[Start. Číslo]]="","",Result_table[[#This Row],[Start. Číslo]])</f>
        <v>62</v>
      </c>
      <c r="D174" s="1">
        <f>IF(Result_table[[#This Row],[UCI ID]]="","",Result_table[[#This Row],[UCI ID]])</f>
        <v>10116217195</v>
      </c>
      <c r="E174" s="1" t="str">
        <f>IF(Result_table[[#This Row],[Příjmení]]="","",Result_table[[#This Row],[Příjmení]])</f>
        <v>WAWRZYNIAK</v>
      </c>
      <c r="F174" s="1" t="str">
        <f>IF(Result_table[[#This Row],[Jméno]]="","",Result_table[[#This Row],[Jméno]])</f>
        <v>Krzysztof</v>
      </c>
      <c r="G174" s="1" t="str">
        <f>IF(Result_table[[#This Row],[Země]]="","",Result_table[[#This Row],[Země]])</f>
        <v>POL</v>
      </c>
      <c r="H174" s="1" t="str">
        <f>IF(Result_table[[#This Row],[Oddíl]]="","",Result_table[[#This Row],[Oddíl]])</f>
        <v>Wroclawski welodrom W.J. Grusndamnna</v>
      </c>
      <c r="I174" s="1" t="str">
        <f>IF(Result_table[[#This Row],[Pohlaví]]="","",Result_table[[#This Row],[Pohlaví]])</f>
        <v>M</v>
      </c>
      <c r="J174" s="1" t="str">
        <f>IF(Result_table[[#This Row],[Fáze]]="","",Result_table[[#This Row],[Fáze]])</f>
        <v/>
      </c>
      <c r="K174" s="1" t="str">
        <f>IF(Result_table[[#This Row],[Heat]]="","",Result_table[[#This Row],[Heat]])</f>
        <v/>
      </c>
      <c r="L174" s="1" t="str">
        <f>IF(Result_table[[#This Row],[Výsledek]]="","",Result_table[[#This Row],[Výsledek]])</f>
        <v/>
      </c>
      <c r="M174" s="1" t="str">
        <f>IF(Result_table[[#This Row],[IRM]]="","",Result_table[[#This Row],[IRM]])</f>
        <v>DNF</v>
      </c>
      <c r="N174" s="1">
        <f>IF(Result_table[[#This Row],[Řezení]]="","",Result_table[[#This Row],[Řezení]])</f>
        <v>61</v>
      </c>
    </row>
    <row r="175" spans="1:14" x14ac:dyDescent="0.2">
      <c r="A175" s="1" t="str">
        <f>IF(Result_table[[#This Row],[Category]]="","",VLOOKUP(Result_table[[#This Row],[Category]],Číselníky!$A$2:$B$23,2,FALSE))</f>
        <v>EL</v>
      </c>
      <c r="B175" s="1" t="str">
        <f>IF(Result_table[[#This Row],[Umístění]]="","",Result_table[[#This Row],[Umístění]])</f>
        <v/>
      </c>
      <c r="C175" s="1">
        <f>IF(Result_table[[#This Row],[Start. Číslo]]="","",Result_table[[#This Row],[Start. Číslo]])</f>
        <v>69</v>
      </c>
      <c r="D175" s="1">
        <f>IF(Result_table[[#This Row],[UCI ID]]="","",Result_table[[#This Row],[UCI ID]])</f>
        <v>10083343390</v>
      </c>
      <c r="E175" s="1" t="str">
        <f>IF(Result_table[[#This Row],[Příjmení]]="","",Result_table[[#This Row],[Příjmení]])</f>
        <v>GOTTHARD</v>
      </c>
      <c r="F175" s="1" t="str">
        <f>IF(Result_table[[#This Row],[Jméno]]="","",Result_table[[#This Row],[Jméno]])</f>
        <v>David</v>
      </c>
      <c r="G175" s="1" t="str">
        <f>IF(Result_table[[#This Row],[Země]]="","",Result_table[[#This Row],[Země]])</f>
        <v>CZE</v>
      </c>
      <c r="H175" s="1" t="str">
        <f>IF(Result_table[[#This Row],[Oddíl]]="","",Result_table[[#This Row],[Oddíl]])</f>
        <v/>
      </c>
      <c r="I175" s="1" t="str">
        <f>IF(Result_table[[#This Row],[Pohlaví]]="","",Result_table[[#This Row],[Pohlaví]])</f>
        <v>M</v>
      </c>
      <c r="J175" s="1" t="str">
        <f>IF(Result_table[[#This Row],[Fáze]]="","",Result_table[[#This Row],[Fáze]])</f>
        <v/>
      </c>
      <c r="K175" s="1" t="str">
        <f>IF(Result_table[[#This Row],[Heat]]="","",Result_table[[#This Row],[Heat]])</f>
        <v/>
      </c>
      <c r="L175" s="1" t="str">
        <f>IF(Result_table[[#This Row],[Výsledek]]="","",Result_table[[#This Row],[Výsledek]])</f>
        <v/>
      </c>
      <c r="M175" s="1" t="str">
        <f>IF(Result_table[[#This Row],[IRM]]="","",Result_table[[#This Row],[IRM]])</f>
        <v>DNF</v>
      </c>
      <c r="N175" s="1">
        <f>IF(Result_table[[#This Row],[Řezení]]="","",Result_table[[#This Row],[Řezení]])</f>
        <v>62</v>
      </c>
    </row>
    <row r="176" spans="1:14" x14ac:dyDescent="0.2">
      <c r="A176" s="1" t="str">
        <f>IF(Result_table[[#This Row],[Category]]="","",VLOOKUP(Result_table[[#This Row],[Category]],Číselníky!$A$2:$B$23,2,FALSE))</f>
        <v>EL</v>
      </c>
      <c r="B176" s="1" t="str">
        <f>IF(Result_table[[#This Row],[Umístění]]="","",Result_table[[#This Row],[Umístění]])</f>
        <v/>
      </c>
      <c r="C176" s="1">
        <f>IF(Result_table[[#This Row],[Start. Číslo]]="","",Result_table[[#This Row],[Start. Číslo]])</f>
        <v>17</v>
      </c>
      <c r="D176" s="1">
        <f>IF(Result_table[[#This Row],[UCI ID]]="","",Result_table[[#This Row],[UCI ID]])</f>
        <v>10047399941</v>
      </c>
      <c r="E176" s="1" t="str">
        <f>IF(Result_table[[#This Row],[Příjmení]]="","",Result_table[[#This Row],[Příjmení]])</f>
        <v>JURICA</v>
      </c>
      <c r="F176" s="1" t="str">
        <f>IF(Result_table[[#This Row],[Jméno]]="","",Result_table[[#This Row],[Jméno]])</f>
        <v>Samuel</v>
      </c>
      <c r="G176" s="1" t="str">
        <f>IF(Result_table[[#This Row],[Země]]="","",Result_table[[#This Row],[Země]])</f>
        <v>CZE</v>
      </c>
      <c r="H176" s="1" t="str">
        <f>IF(Result_table[[#This Row],[Oddíl]]="","",Result_table[[#This Row],[Oddíl]])</f>
        <v>Tufo Pardus Prostějov</v>
      </c>
      <c r="I176" s="1" t="str">
        <f>IF(Result_table[[#This Row],[Pohlaví]]="","",Result_table[[#This Row],[Pohlaví]])</f>
        <v>M</v>
      </c>
      <c r="J176" s="1" t="str">
        <f>IF(Result_table[[#This Row],[Fáze]]="","",Result_table[[#This Row],[Fáze]])</f>
        <v/>
      </c>
      <c r="K176" s="1" t="str">
        <f>IF(Result_table[[#This Row],[Heat]]="","",Result_table[[#This Row],[Heat]])</f>
        <v/>
      </c>
      <c r="L176" s="1" t="str">
        <f>IF(Result_table[[#This Row],[Výsledek]]="","",Result_table[[#This Row],[Výsledek]])</f>
        <v/>
      </c>
      <c r="M176" s="1" t="str">
        <f>IF(Result_table[[#This Row],[IRM]]="","",Result_table[[#This Row],[IRM]])</f>
        <v>DNF</v>
      </c>
      <c r="N176" s="1">
        <f>IF(Result_table[[#This Row],[Řezení]]="","",Result_table[[#This Row],[Řezení]])</f>
        <v>63</v>
      </c>
    </row>
    <row r="177" spans="1:14" x14ac:dyDescent="0.2">
      <c r="A177" s="1" t="str">
        <f>IF(Result_table[[#This Row],[Category]]="","",VLOOKUP(Result_table[[#This Row],[Category]],Číselníky!$A$2:$B$23,2,FALSE))</f>
        <v>F*EL</v>
      </c>
      <c r="B177" s="1">
        <f>IF(Result_table[[#This Row],[Umístění]]="","",Result_table[[#This Row],[Umístění]])</f>
        <v>1</v>
      </c>
      <c r="C177" s="1">
        <f>IF(Result_table[[#This Row],[Start. Číslo]]="","",Result_table[[#This Row],[Start. Číslo]])</f>
        <v>23</v>
      </c>
      <c r="D177" s="1">
        <f>IF(Result_table[[#This Row],[UCI ID]]="","",Result_table[[#This Row],[UCI ID]])</f>
        <v>10015529478</v>
      </c>
      <c r="E177" s="1" t="str">
        <f>IF(Result_table[[#This Row],[Příjmení]]="","",Result_table[[#This Row],[Příjmení]])</f>
        <v>BURI</v>
      </c>
      <c r="F177" s="1" t="str">
        <f>IF(Result_table[[#This Row],[Jméno]]="","",Result_table[[#This Row],[Jméno]])</f>
        <v>Fabienne</v>
      </c>
      <c r="G177" s="1" t="str">
        <f>IF(Result_table[[#This Row],[Země]]="","",Result_table[[#This Row],[Země]])</f>
        <v>SUI</v>
      </c>
      <c r="H177" s="1" t="str">
        <f>IF(Result_table[[#This Row],[Oddíl]]="","",Result_table[[#This Row],[Oddíl]])</f>
        <v>SUI</v>
      </c>
      <c r="I177" s="1" t="str">
        <f>IF(Result_table[[#This Row],[Pohlaví]]="","",Result_table[[#This Row],[Pohlaví]])</f>
        <v>W</v>
      </c>
      <c r="J177" s="1" t="str">
        <f>IF(Result_table[[#This Row],[Fáze]]="","",Result_table[[#This Row],[Fáze]])</f>
        <v/>
      </c>
      <c r="K177" s="1" t="str">
        <f>IF(Result_table[[#This Row],[Heat]]="","",Result_table[[#This Row],[Heat]])</f>
        <v/>
      </c>
      <c r="L177" s="1" t="str">
        <f>IF(Result_table[[#This Row],[Výsledek]]="","",Result_table[[#This Row],[Výsledek]])</f>
        <v/>
      </c>
      <c r="M177" s="1" t="str">
        <f>IF(Result_table[[#This Row],[IRM]]="","",Result_table[[#This Row],[IRM]])</f>
        <v/>
      </c>
      <c r="N177" s="1">
        <f>IF(Result_table[[#This Row],[Řezení]]="","",Result_table[[#This Row],[Řezení]])</f>
        <v>1</v>
      </c>
    </row>
    <row r="178" spans="1:14" x14ac:dyDescent="0.2">
      <c r="A178" s="1" t="str">
        <f>IF(Result_table[[#This Row],[Category]]="","",VLOOKUP(Result_table[[#This Row],[Category]],Číselníky!$A$2:$B$23,2,FALSE))</f>
        <v>F*EL</v>
      </c>
      <c r="B178" s="1">
        <f>IF(Result_table[[#This Row],[Umístění]]="","",Result_table[[#This Row],[Umístění]])</f>
        <v>2</v>
      </c>
      <c r="C178" s="1">
        <f>IF(Result_table[[#This Row],[Start. Číslo]]="","",Result_table[[#This Row],[Start. Číslo]])</f>
        <v>16</v>
      </c>
      <c r="D178" s="1">
        <f>IF(Result_table[[#This Row],[UCI ID]]="","",Result_table[[#This Row],[UCI ID]])</f>
        <v>10036438537</v>
      </c>
      <c r="E178" s="1" t="str">
        <f>IF(Result_table[[#This Row],[Příjmení]]="","",Result_table[[#This Row],[Příjmení]])</f>
        <v>REISNER</v>
      </c>
      <c r="F178" s="1" t="str">
        <f>IF(Result_table[[#This Row],[Jméno]]="","",Result_table[[#This Row],[Jméno]])</f>
        <v>Lena Charlotte</v>
      </c>
      <c r="G178" s="1" t="str">
        <f>IF(Result_table[[#This Row],[Země]]="","",Result_table[[#This Row],[Země]])</f>
        <v>GER</v>
      </c>
      <c r="H178" s="1" t="str">
        <f>IF(Result_table[[#This Row],[Oddíl]]="","",Result_table[[#This Row],[Oddíl]])</f>
        <v>Germany</v>
      </c>
      <c r="I178" s="1" t="str">
        <f>IF(Result_table[[#This Row],[Pohlaví]]="","",Result_table[[#This Row],[Pohlaví]])</f>
        <v>W</v>
      </c>
      <c r="J178" s="1" t="str">
        <f>IF(Result_table[[#This Row],[Fáze]]="","",Result_table[[#This Row],[Fáze]])</f>
        <v/>
      </c>
      <c r="K178" s="1" t="str">
        <f>IF(Result_table[[#This Row],[Heat]]="","",Result_table[[#This Row],[Heat]])</f>
        <v/>
      </c>
      <c r="L178" s="1" t="str">
        <f>IF(Result_table[[#This Row],[Výsledek]]="","",Result_table[[#This Row],[Výsledek]])</f>
        <v/>
      </c>
      <c r="M178" s="1" t="str">
        <f>IF(Result_table[[#This Row],[IRM]]="","",Result_table[[#This Row],[IRM]])</f>
        <v/>
      </c>
      <c r="N178" s="1">
        <f>IF(Result_table[[#This Row],[Řezení]]="","",Result_table[[#This Row],[Řezení]])</f>
        <v>2</v>
      </c>
    </row>
    <row r="179" spans="1:14" x14ac:dyDescent="0.2">
      <c r="A179" s="1" t="str">
        <f>IF(Result_table[[#This Row],[Category]]="","",VLOOKUP(Result_table[[#This Row],[Category]],Číselníky!$A$2:$B$23,2,FALSE))</f>
        <v>F*EL</v>
      </c>
      <c r="B179" s="1">
        <f>IF(Result_table[[#This Row],[Umístění]]="","",Result_table[[#This Row],[Umístění]])</f>
        <v>3</v>
      </c>
      <c r="C179" s="1">
        <f>IF(Result_table[[#This Row],[Start. Číslo]]="","",Result_table[[#This Row],[Start. Číslo]])</f>
        <v>20</v>
      </c>
      <c r="D179" s="1">
        <f>IF(Result_table[[#This Row],[UCI ID]]="","",Result_table[[#This Row],[UCI ID]])</f>
        <v>10016000536</v>
      </c>
      <c r="E179" s="1" t="str">
        <f>IF(Result_table[[#This Row],[Příjmení]]="","",Result_table[[#This Row],[Příjmení]])</f>
        <v>TEUTENBERG</v>
      </c>
      <c r="F179" s="1" t="str">
        <f>IF(Result_table[[#This Row],[Jméno]]="","",Result_table[[#This Row],[Jméno]])</f>
        <v>Lea Lin</v>
      </c>
      <c r="G179" s="1" t="str">
        <f>IF(Result_table[[#This Row],[Země]]="","",Result_table[[#This Row],[Země]])</f>
        <v>GER</v>
      </c>
      <c r="H179" s="1" t="str">
        <f>IF(Result_table[[#This Row],[Oddíl]]="","",Result_table[[#This Row],[Oddíl]])</f>
        <v>Germany</v>
      </c>
      <c r="I179" s="1" t="str">
        <f>IF(Result_table[[#This Row],[Pohlaví]]="","",Result_table[[#This Row],[Pohlaví]])</f>
        <v>W</v>
      </c>
      <c r="J179" s="1" t="str">
        <f>IF(Result_table[[#This Row],[Fáze]]="","",Result_table[[#This Row],[Fáze]])</f>
        <v/>
      </c>
      <c r="K179" s="1" t="str">
        <f>IF(Result_table[[#This Row],[Heat]]="","",Result_table[[#This Row],[Heat]])</f>
        <v/>
      </c>
      <c r="L179" s="1" t="str">
        <f>IF(Result_table[[#This Row],[Výsledek]]="","",Result_table[[#This Row],[Výsledek]])</f>
        <v/>
      </c>
      <c r="M179" s="1" t="str">
        <f>IF(Result_table[[#This Row],[IRM]]="","",Result_table[[#This Row],[IRM]])</f>
        <v/>
      </c>
      <c r="N179" s="1">
        <f>IF(Result_table[[#This Row],[Řezení]]="","",Result_table[[#This Row],[Řezení]])</f>
        <v>3</v>
      </c>
    </row>
    <row r="180" spans="1:14" x14ac:dyDescent="0.2">
      <c r="A180" s="1" t="str">
        <f>IF(Result_table[[#This Row],[Category]]="","",VLOOKUP(Result_table[[#This Row],[Category]],Číselníky!$A$2:$B$23,2,FALSE))</f>
        <v>F*EL</v>
      </c>
      <c r="B180" s="1">
        <f>IF(Result_table[[#This Row],[Umístění]]="","",Result_table[[#This Row],[Umístění]])</f>
        <v>4</v>
      </c>
      <c r="C180" s="1">
        <f>IF(Result_table[[#This Row],[Start. Číslo]]="","",Result_table[[#This Row],[Start. Číslo]])</f>
        <v>25</v>
      </c>
      <c r="D180" s="1">
        <f>IF(Result_table[[#This Row],[UCI ID]]="","",Result_table[[#This Row],[UCI ID]])</f>
        <v>10009445154</v>
      </c>
      <c r="E180" s="1" t="str">
        <f>IF(Result_table[[#This Row],[Příjmení]]="","",Result_table[[#This Row],[Příjmení]])</f>
        <v>ANDRES</v>
      </c>
      <c r="F180" s="1" t="str">
        <f>IF(Result_table[[#This Row],[Jméno]]="","",Result_table[[#This Row],[Jméno]])</f>
        <v>Michelle</v>
      </c>
      <c r="G180" s="1" t="str">
        <f>IF(Result_table[[#This Row],[Země]]="","",Result_table[[#This Row],[Země]])</f>
        <v>SUI</v>
      </c>
      <c r="H180" s="1" t="str">
        <f>IF(Result_table[[#This Row],[Oddíl]]="","",Result_table[[#This Row],[Oddíl]])</f>
        <v>SUI</v>
      </c>
      <c r="I180" s="1" t="str">
        <f>IF(Result_table[[#This Row],[Pohlaví]]="","",Result_table[[#This Row],[Pohlaví]])</f>
        <v>W</v>
      </c>
      <c r="J180" s="1" t="str">
        <f>IF(Result_table[[#This Row],[Fáze]]="","",Result_table[[#This Row],[Fáze]])</f>
        <v/>
      </c>
      <c r="K180" s="1" t="str">
        <f>IF(Result_table[[#This Row],[Heat]]="","",Result_table[[#This Row],[Heat]])</f>
        <v/>
      </c>
      <c r="L180" s="1" t="str">
        <f>IF(Result_table[[#This Row],[Výsledek]]="","",Result_table[[#This Row],[Výsledek]])</f>
        <v/>
      </c>
      <c r="M180" s="1" t="str">
        <f>IF(Result_table[[#This Row],[IRM]]="","",Result_table[[#This Row],[IRM]])</f>
        <v/>
      </c>
      <c r="N180" s="1">
        <f>IF(Result_table[[#This Row],[Řezení]]="","",Result_table[[#This Row],[Řezení]])</f>
        <v>4</v>
      </c>
    </row>
    <row r="181" spans="1:14" x14ac:dyDescent="0.2">
      <c r="A181" s="1" t="str">
        <f>IF(Result_table[[#This Row],[Category]]="","",VLOOKUP(Result_table[[#This Row],[Category]],Číselníky!$A$2:$B$23,2,FALSE))</f>
        <v>F*EL</v>
      </c>
      <c r="B181" s="1">
        <f>IF(Result_table[[#This Row],[Umístění]]="","",Result_table[[#This Row],[Umístění]])</f>
        <v>5</v>
      </c>
      <c r="C181" s="1">
        <f>IF(Result_table[[#This Row],[Start. Číslo]]="","",Result_table[[#This Row],[Start. Číslo]])</f>
        <v>30</v>
      </c>
      <c r="D181" s="1">
        <f>IF(Result_table[[#This Row],[UCI ID]]="","",Result_table[[#This Row],[UCI ID]])</f>
        <v>10009882967</v>
      </c>
      <c r="E181" s="1" t="str">
        <f>IF(Result_table[[#This Row],[Příjmení]]="","",Result_table[[#This Row],[Příjmení]])</f>
        <v>LORKOWSKA</v>
      </c>
      <c r="F181" s="1" t="str">
        <f>IF(Result_table[[#This Row],[Jméno]]="","",Result_table[[#This Row],[Jméno]])</f>
        <v>Patrycja</v>
      </c>
      <c r="G181" s="1" t="str">
        <f>IF(Result_table[[#This Row],[Země]]="","",Result_table[[#This Row],[Země]])</f>
        <v>POL</v>
      </c>
      <c r="H181" s="1" t="str">
        <f>IF(Result_table[[#This Row],[Oddíl]]="","",Result_table[[#This Row],[Oddíl]])</f>
        <v>TKK Pacific Nestle Fitnes CT</v>
      </c>
      <c r="I181" s="1" t="str">
        <f>IF(Result_table[[#This Row],[Pohlaví]]="","",Result_table[[#This Row],[Pohlaví]])</f>
        <v>W</v>
      </c>
      <c r="J181" s="1" t="str">
        <f>IF(Result_table[[#This Row],[Fáze]]="","",Result_table[[#This Row],[Fáze]])</f>
        <v/>
      </c>
      <c r="K181" s="1" t="str">
        <f>IF(Result_table[[#This Row],[Heat]]="","",Result_table[[#This Row],[Heat]])</f>
        <v/>
      </c>
      <c r="L181" s="1" t="str">
        <f>IF(Result_table[[#This Row],[Výsledek]]="","",Result_table[[#This Row],[Výsledek]])</f>
        <v/>
      </c>
      <c r="M181" s="1" t="str">
        <f>IF(Result_table[[#This Row],[IRM]]="","",Result_table[[#This Row],[IRM]])</f>
        <v/>
      </c>
      <c r="N181" s="1">
        <f>IF(Result_table[[#This Row],[Řezení]]="","",Result_table[[#This Row],[Řezení]])</f>
        <v>5</v>
      </c>
    </row>
    <row r="182" spans="1:14" x14ac:dyDescent="0.2">
      <c r="A182" s="1" t="str">
        <f>IF(Result_table[[#This Row],[Category]]="","",VLOOKUP(Result_table[[#This Row],[Category]],Číselníky!$A$2:$B$23,2,FALSE))</f>
        <v>F*EL</v>
      </c>
      <c r="B182" s="1">
        <f>IF(Result_table[[#This Row],[Umístění]]="","",Result_table[[#This Row],[Umístění]])</f>
        <v>6</v>
      </c>
      <c r="C182" s="1">
        <f>IF(Result_table[[#This Row],[Start. Číslo]]="","",Result_table[[#This Row],[Start. Číslo]])</f>
        <v>21</v>
      </c>
      <c r="D182" s="1">
        <f>IF(Result_table[[#This Row],[UCI ID]]="","",Result_table[[#This Row],[UCI ID]])</f>
        <v>10046242207</v>
      </c>
      <c r="E182" s="1" t="str">
        <f>IF(Result_table[[#This Row],[Příjmení]]="","",Result_table[[#This Row],[Příjmení]])</f>
        <v>LIEHNER</v>
      </c>
      <c r="F182" s="1" t="str">
        <f>IF(Result_table[[#This Row],[Jméno]]="","",Result_table[[#This Row],[Jméno]])</f>
        <v>Annika</v>
      </c>
      <c r="G182" s="1" t="str">
        <f>IF(Result_table[[#This Row],[Země]]="","",Result_table[[#This Row],[Země]])</f>
        <v>SUI</v>
      </c>
      <c r="H182" s="1" t="str">
        <f>IF(Result_table[[#This Row],[Oddíl]]="","",Result_table[[#This Row],[Oddíl]])</f>
        <v>SUI</v>
      </c>
      <c r="I182" s="1" t="str">
        <f>IF(Result_table[[#This Row],[Pohlaví]]="","",Result_table[[#This Row],[Pohlaví]])</f>
        <v>W</v>
      </c>
      <c r="J182" s="1" t="str">
        <f>IF(Result_table[[#This Row],[Fáze]]="","",Result_table[[#This Row],[Fáze]])</f>
        <v/>
      </c>
      <c r="K182" s="1" t="str">
        <f>IF(Result_table[[#This Row],[Heat]]="","",Result_table[[#This Row],[Heat]])</f>
        <v/>
      </c>
      <c r="L182" s="1" t="str">
        <f>IF(Result_table[[#This Row],[Výsledek]]="","",Result_table[[#This Row],[Výsledek]])</f>
        <v/>
      </c>
      <c r="M182" s="1" t="str">
        <f>IF(Result_table[[#This Row],[IRM]]="","",Result_table[[#This Row],[IRM]])</f>
        <v/>
      </c>
      <c r="N182" s="1">
        <f>IF(Result_table[[#This Row],[Řezení]]="","",Result_table[[#This Row],[Řezení]])</f>
        <v>6</v>
      </c>
    </row>
    <row r="183" spans="1:14" x14ac:dyDescent="0.2">
      <c r="A183" s="1" t="str">
        <f>IF(Result_table[[#This Row],[Category]]="","",VLOOKUP(Result_table[[#This Row],[Category]],Číselníky!$A$2:$B$23,2,FALSE))</f>
        <v>F*EL</v>
      </c>
      <c r="B183" s="1">
        <f>IF(Result_table[[#This Row],[Umístění]]="","",Result_table[[#This Row],[Umístění]])</f>
        <v>7</v>
      </c>
      <c r="C183" s="1">
        <f>IF(Result_table[[#This Row],[Start. Číslo]]="","",Result_table[[#This Row],[Start. Číslo]])</f>
        <v>24</v>
      </c>
      <c r="D183" s="1">
        <f>IF(Result_table[[#This Row],[UCI ID]]="","",Result_table[[#This Row],[UCI ID]])</f>
        <v>10009548319</v>
      </c>
      <c r="E183" s="1" t="str">
        <f>IF(Result_table[[#This Row],[Příjmení]]="","",Result_table[[#This Row],[Příjmení]])</f>
        <v>SEITZ</v>
      </c>
      <c r="F183" s="1" t="str">
        <f>IF(Result_table[[#This Row],[Jméno]]="","",Result_table[[#This Row],[Jméno]])</f>
        <v>Aline</v>
      </c>
      <c r="G183" s="1" t="str">
        <f>IF(Result_table[[#This Row],[Země]]="","",Result_table[[#This Row],[Země]])</f>
        <v>SUI</v>
      </c>
      <c r="H183" s="1" t="str">
        <f>IF(Result_table[[#This Row],[Oddíl]]="","",Result_table[[#This Row],[Oddíl]])</f>
        <v>SUI</v>
      </c>
      <c r="I183" s="1" t="str">
        <f>IF(Result_table[[#This Row],[Pohlaví]]="","",Result_table[[#This Row],[Pohlaví]])</f>
        <v>W</v>
      </c>
      <c r="J183" s="1" t="str">
        <f>IF(Result_table[[#This Row],[Fáze]]="","",Result_table[[#This Row],[Fáze]])</f>
        <v/>
      </c>
      <c r="K183" s="1" t="str">
        <f>IF(Result_table[[#This Row],[Heat]]="","",Result_table[[#This Row],[Heat]])</f>
        <v/>
      </c>
      <c r="L183" s="1" t="str">
        <f>IF(Result_table[[#This Row],[Výsledek]]="","",Result_table[[#This Row],[Výsledek]])</f>
        <v/>
      </c>
      <c r="M183" s="1" t="str">
        <f>IF(Result_table[[#This Row],[IRM]]="","",Result_table[[#This Row],[IRM]])</f>
        <v/>
      </c>
      <c r="N183" s="1">
        <f>IF(Result_table[[#This Row],[Řezení]]="","",Result_table[[#This Row],[Řezení]])</f>
        <v>7</v>
      </c>
    </row>
    <row r="184" spans="1:14" x14ac:dyDescent="0.2">
      <c r="A184" s="1" t="str">
        <f>IF(Result_table[[#This Row],[Category]]="","",VLOOKUP(Result_table[[#This Row],[Category]],Číselníky!$A$2:$B$23,2,FALSE))</f>
        <v>F*EL</v>
      </c>
      <c r="B184" s="1">
        <f>IF(Result_table[[#This Row],[Umístění]]="","",Result_table[[#This Row],[Umístění]])</f>
        <v>8</v>
      </c>
      <c r="C184" s="1">
        <f>IF(Result_table[[#This Row],[Start. Číslo]]="","",Result_table[[#This Row],[Start. Číslo]])</f>
        <v>11</v>
      </c>
      <c r="D184" s="1">
        <f>IF(Result_table[[#This Row],[UCI ID]]="","",Result_table[[#This Row],[UCI ID]])</f>
        <v>10047417725</v>
      </c>
      <c r="E184" s="1" t="str">
        <f>IF(Result_table[[#This Row],[Příjmení]]="","",Result_table[[#This Row],[Příjmení]])</f>
        <v>BARTONÍKOVÁ</v>
      </c>
      <c r="F184" s="1" t="str">
        <f>IF(Result_table[[#This Row],[Jméno]]="","",Result_table[[#This Row],[Jméno]])</f>
        <v>Veronika</v>
      </c>
      <c r="G184" s="1" t="str">
        <f>IF(Result_table[[#This Row],[Země]]="","",Result_table[[#This Row],[Země]])</f>
        <v>CZE</v>
      </c>
      <c r="H184" s="1" t="str">
        <f>IF(Result_table[[#This Row],[Oddíl]]="","",Result_table[[#This Row],[Oddíl]])</f>
        <v>Team Dukla Praha</v>
      </c>
      <c r="I184" s="1" t="str">
        <f>IF(Result_table[[#This Row],[Pohlaví]]="","",Result_table[[#This Row],[Pohlaví]])</f>
        <v>W</v>
      </c>
      <c r="J184" s="1" t="str">
        <f>IF(Result_table[[#This Row],[Fáze]]="","",Result_table[[#This Row],[Fáze]])</f>
        <v/>
      </c>
      <c r="K184" s="1" t="str">
        <f>IF(Result_table[[#This Row],[Heat]]="","",Result_table[[#This Row],[Heat]])</f>
        <v/>
      </c>
      <c r="L184" s="1" t="str">
        <f>IF(Result_table[[#This Row],[Výsledek]]="","",Result_table[[#This Row],[Výsledek]])</f>
        <v/>
      </c>
      <c r="M184" s="1" t="str">
        <f>IF(Result_table[[#This Row],[IRM]]="","",Result_table[[#This Row],[IRM]])</f>
        <v/>
      </c>
      <c r="N184" s="1">
        <f>IF(Result_table[[#This Row],[Řezení]]="","",Result_table[[#This Row],[Řezení]])</f>
        <v>8</v>
      </c>
    </row>
    <row r="185" spans="1:14" x14ac:dyDescent="0.2">
      <c r="A185" s="1" t="str">
        <f>IF(Result_table[[#This Row],[Category]]="","",VLOOKUP(Result_table[[#This Row],[Category]],Číselníky!$A$2:$B$23,2,FALSE))</f>
        <v>F*EL</v>
      </c>
      <c r="B185" s="1">
        <f>IF(Result_table[[#This Row],[Umístění]]="","",Result_table[[#This Row],[Umístění]])</f>
        <v>9</v>
      </c>
      <c r="C185" s="1">
        <f>IF(Result_table[[#This Row],[Start. Číslo]]="","",Result_table[[#This Row],[Start. Číslo]])</f>
        <v>32</v>
      </c>
      <c r="D185" s="1">
        <f>IF(Result_table[[#This Row],[UCI ID]]="","",Result_table[[#This Row],[UCI ID]])</f>
        <v>10058460163</v>
      </c>
      <c r="E185" s="1" t="str">
        <f>IF(Result_table[[#This Row],[Příjmení]]="","",Result_table[[#This Row],[Příjmení]])</f>
        <v>RABAZYNSKA</v>
      </c>
      <c r="F185" s="1" t="str">
        <f>IF(Result_table[[#This Row],[Jméno]]="","",Result_table[[#This Row],[Jméno]])</f>
        <v>Eliza</v>
      </c>
      <c r="G185" s="1" t="str">
        <f>IF(Result_table[[#This Row],[Země]]="","",Result_table[[#This Row],[Země]])</f>
        <v>POL</v>
      </c>
      <c r="H185" s="1" t="str">
        <f>IF(Result_table[[#This Row],[Oddíl]]="","",Result_table[[#This Row],[Oddíl]])</f>
        <v>TKK Pacific Nestle Fitnes CT</v>
      </c>
      <c r="I185" s="1" t="str">
        <f>IF(Result_table[[#This Row],[Pohlaví]]="","",Result_table[[#This Row],[Pohlaví]])</f>
        <v>W</v>
      </c>
      <c r="J185" s="1" t="str">
        <f>IF(Result_table[[#This Row],[Fáze]]="","",Result_table[[#This Row],[Fáze]])</f>
        <v/>
      </c>
      <c r="K185" s="1" t="str">
        <f>IF(Result_table[[#This Row],[Heat]]="","",Result_table[[#This Row],[Heat]])</f>
        <v/>
      </c>
      <c r="L185" s="1" t="str">
        <f>IF(Result_table[[#This Row],[Výsledek]]="","",Result_table[[#This Row],[Výsledek]])</f>
        <v/>
      </c>
      <c r="M185" s="1" t="str">
        <f>IF(Result_table[[#This Row],[IRM]]="","",Result_table[[#This Row],[IRM]])</f>
        <v/>
      </c>
      <c r="N185" s="1">
        <f>IF(Result_table[[#This Row],[Řezení]]="","",Result_table[[#This Row],[Řezení]])</f>
        <v>9</v>
      </c>
    </row>
    <row r="186" spans="1:14" x14ac:dyDescent="0.2">
      <c r="A186" s="1" t="str">
        <f>IF(Result_table[[#This Row],[Category]]="","",VLOOKUP(Result_table[[#This Row],[Category]],Číselníky!$A$2:$B$23,2,FALSE))</f>
        <v>F*EL</v>
      </c>
      <c r="B186" s="1">
        <f>IF(Result_table[[#This Row],[Umístění]]="","",Result_table[[#This Row],[Umístění]])</f>
        <v>10</v>
      </c>
      <c r="C186" s="1">
        <f>IF(Result_table[[#This Row],[Start. Číslo]]="","",Result_table[[#This Row],[Start. Číslo]])</f>
        <v>19</v>
      </c>
      <c r="D186" s="1">
        <f>IF(Result_table[[#This Row],[UCI ID]]="","",Result_table[[#This Row],[UCI ID]])</f>
        <v>10094289741</v>
      </c>
      <c r="E186" s="1" t="str">
        <f>IF(Result_table[[#This Row],[Příjmení]]="","",Result_table[[#This Row],[Příjmení]])</f>
        <v>GRUNEWALD</v>
      </c>
      <c r="F186" s="1" t="str">
        <f>IF(Result_table[[#This Row],[Jméno]]="","",Result_table[[#This Row],[Jméno]])</f>
        <v>Pia</v>
      </c>
      <c r="G186" s="1" t="str">
        <f>IF(Result_table[[#This Row],[Země]]="","",Result_table[[#This Row],[Země]])</f>
        <v>GER</v>
      </c>
      <c r="H186" s="1" t="str">
        <f>IF(Result_table[[#This Row],[Oddíl]]="","",Result_table[[#This Row],[Oddíl]])</f>
        <v>Germany</v>
      </c>
      <c r="I186" s="1" t="str">
        <f>IF(Result_table[[#This Row],[Pohlaví]]="","",Result_table[[#This Row],[Pohlaví]])</f>
        <v>W</v>
      </c>
      <c r="J186" s="1" t="str">
        <f>IF(Result_table[[#This Row],[Fáze]]="","",Result_table[[#This Row],[Fáze]])</f>
        <v/>
      </c>
      <c r="K186" s="1" t="str">
        <f>IF(Result_table[[#This Row],[Heat]]="","",Result_table[[#This Row],[Heat]])</f>
        <v/>
      </c>
      <c r="L186" s="1" t="str">
        <f>IF(Result_table[[#This Row],[Výsledek]]="","",Result_table[[#This Row],[Výsledek]])</f>
        <v/>
      </c>
      <c r="M186" s="1" t="str">
        <f>IF(Result_table[[#This Row],[IRM]]="","",Result_table[[#This Row],[IRM]])</f>
        <v/>
      </c>
      <c r="N186" s="1">
        <f>IF(Result_table[[#This Row],[Řezení]]="","",Result_table[[#This Row],[Řezení]])</f>
        <v>10</v>
      </c>
    </row>
    <row r="187" spans="1:14" x14ac:dyDescent="0.2">
      <c r="A187" s="1" t="str">
        <f>IF(Result_table[[#This Row],[Category]]="","",VLOOKUP(Result_table[[#This Row],[Category]],Číselníky!$A$2:$B$23,2,FALSE))</f>
        <v>F*EL</v>
      </c>
      <c r="B187" s="1">
        <f>IF(Result_table[[#This Row],[Umístění]]="","",Result_table[[#This Row],[Umístění]])</f>
        <v>11</v>
      </c>
      <c r="C187" s="1">
        <f>IF(Result_table[[#This Row],[Start. Číslo]]="","",Result_table[[#This Row],[Start. Číslo]])</f>
        <v>18</v>
      </c>
      <c r="D187" s="1">
        <f>IF(Result_table[[#This Row],[UCI ID]]="","",Result_table[[#This Row],[UCI ID]])</f>
        <v>10036461775</v>
      </c>
      <c r="E187" s="1" t="str">
        <f>IF(Result_table[[#This Row],[Příjmení]]="","",Result_table[[#This Row],[Příjmení]])</f>
        <v>TEMMEN</v>
      </c>
      <c r="F187" s="1" t="str">
        <f>IF(Result_table[[#This Row],[Jméno]]="","",Result_table[[#This Row],[Jméno]])</f>
        <v>Sina</v>
      </c>
      <c r="G187" s="1" t="str">
        <f>IF(Result_table[[#This Row],[Země]]="","",Result_table[[#This Row],[Země]])</f>
        <v>GER</v>
      </c>
      <c r="H187" s="1" t="str">
        <f>IF(Result_table[[#This Row],[Oddíl]]="","",Result_table[[#This Row],[Oddíl]])</f>
        <v>Germany</v>
      </c>
      <c r="I187" s="1" t="str">
        <f>IF(Result_table[[#This Row],[Pohlaví]]="","",Result_table[[#This Row],[Pohlaví]])</f>
        <v>W</v>
      </c>
      <c r="J187" s="1" t="str">
        <f>IF(Result_table[[#This Row],[Fáze]]="","",Result_table[[#This Row],[Fáze]])</f>
        <v/>
      </c>
      <c r="K187" s="1" t="str">
        <f>IF(Result_table[[#This Row],[Heat]]="","",Result_table[[#This Row],[Heat]])</f>
        <v/>
      </c>
      <c r="L187" s="1" t="str">
        <f>IF(Result_table[[#This Row],[Výsledek]]="","",Result_table[[#This Row],[Výsledek]])</f>
        <v/>
      </c>
      <c r="M187" s="1" t="str">
        <f>IF(Result_table[[#This Row],[IRM]]="","",Result_table[[#This Row],[IRM]])</f>
        <v/>
      </c>
      <c r="N187" s="1">
        <f>IF(Result_table[[#This Row],[Řezení]]="","",Result_table[[#This Row],[Řezení]])</f>
        <v>11</v>
      </c>
    </row>
    <row r="188" spans="1:14" x14ac:dyDescent="0.2">
      <c r="A188" s="1" t="str">
        <f>IF(Result_table[[#This Row],[Category]]="","",VLOOKUP(Result_table[[#This Row],[Category]],Číselníky!$A$2:$B$23,2,FALSE))</f>
        <v>F*EL</v>
      </c>
      <c r="B188" s="1">
        <f>IF(Result_table[[#This Row],[Umístění]]="","",Result_table[[#This Row],[Umístění]])</f>
        <v>12</v>
      </c>
      <c r="C188" s="1">
        <f>IF(Result_table[[#This Row],[Start. Číslo]]="","",Result_table[[#This Row],[Start. Číslo]])</f>
        <v>33</v>
      </c>
      <c r="D188" s="1">
        <f>IF(Result_table[[#This Row],[UCI ID]]="","",Result_table[[#This Row],[UCI ID]])</f>
        <v>10053904395</v>
      </c>
      <c r="E188" s="1" t="str">
        <f>IF(Result_table[[#This Row],[Příjmení]]="","",Result_table[[#This Row],[Příjmení]])</f>
        <v>DLUGAS</v>
      </c>
      <c r="F188" s="1" t="str">
        <f>IF(Result_table[[#This Row],[Jméno]]="","",Result_table[[#This Row],[Jméno]])</f>
        <v>Anna</v>
      </c>
      <c r="G188" s="1" t="str">
        <f>IF(Result_table[[#This Row],[Země]]="","",Result_table[[#This Row],[Země]])</f>
        <v>POL</v>
      </c>
      <c r="H188" s="1" t="str">
        <f>IF(Result_table[[#This Row],[Oddíl]]="","",Result_table[[#This Row],[Oddíl]])</f>
        <v>Polish National Team</v>
      </c>
      <c r="I188" s="1" t="str">
        <f>IF(Result_table[[#This Row],[Pohlaví]]="","",Result_table[[#This Row],[Pohlaví]])</f>
        <v>W</v>
      </c>
      <c r="J188" s="1" t="str">
        <f>IF(Result_table[[#This Row],[Fáze]]="","",Result_table[[#This Row],[Fáze]])</f>
        <v/>
      </c>
      <c r="K188" s="1" t="str">
        <f>IF(Result_table[[#This Row],[Heat]]="","",Result_table[[#This Row],[Heat]])</f>
        <v/>
      </c>
      <c r="L188" s="1" t="str">
        <f>IF(Result_table[[#This Row],[Výsledek]]="","",Result_table[[#This Row],[Výsledek]])</f>
        <v/>
      </c>
      <c r="M188" s="1" t="str">
        <f>IF(Result_table[[#This Row],[IRM]]="","",Result_table[[#This Row],[IRM]])</f>
        <v/>
      </c>
      <c r="N188" s="1">
        <f>IF(Result_table[[#This Row],[Řezení]]="","",Result_table[[#This Row],[Řezení]])</f>
        <v>12</v>
      </c>
    </row>
    <row r="189" spans="1:14" x14ac:dyDescent="0.2">
      <c r="A189" s="1" t="str">
        <f>IF(Result_table[[#This Row],[Category]]="","",VLOOKUP(Result_table[[#This Row],[Category]],Číselníky!$A$2:$B$23,2,FALSE))</f>
        <v>F*EL</v>
      </c>
      <c r="B189" s="1">
        <f>IF(Result_table[[#This Row],[Umístění]]="","",Result_table[[#This Row],[Umístění]])</f>
        <v>13</v>
      </c>
      <c r="C189" s="1">
        <f>IF(Result_table[[#This Row],[Start. Číslo]]="","",Result_table[[#This Row],[Start. Číslo]])</f>
        <v>37</v>
      </c>
      <c r="D189" s="1">
        <f>IF(Result_table[[#This Row],[UCI ID]]="","",Result_table[[#This Row],[UCI ID]])</f>
        <v>10045942517</v>
      </c>
      <c r="E189" s="1" t="str">
        <f>IF(Result_table[[#This Row],[Příjmení]]="","",Result_table[[#This Row],[Příjmení]])</f>
        <v>RAMIREZ</v>
      </c>
      <c r="F189" s="1" t="str">
        <f>IF(Result_table[[#This Row],[Jméno]]="","",Result_table[[#This Row],[Jméno]])</f>
        <v>Alexi</v>
      </c>
      <c r="G189" s="1" t="str">
        <f>IF(Result_table[[#This Row],[Země]]="","",Result_table[[#This Row],[Země]])</f>
        <v>TTO</v>
      </c>
      <c r="H189" s="1" t="str">
        <f>IF(Result_table[[#This Row],[Oddíl]]="","",Result_table[[#This Row],[Oddíl]])</f>
        <v>Trinidad et Tobago</v>
      </c>
      <c r="I189" s="1" t="str">
        <f>IF(Result_table[[#This Row],[Pohlaví]]="","",Result_table[[#This Row],[Pohlaví]])</f>
        <v>W</v>
      </c>
      <c r="J189" s="1" t="str">
        <f>IF(Result_table[[#This Row],[Fáze]]="","",Result_table[[#This Row],[Fáze]])</f>
        <v/>
      </c>
      <c r="K189" s="1" t="str">
        <f>IF(Result_table[[#This Row],[Heat]]="","",Result_table[[#This Row],[Heat]])</f>
        <v/>
      </c>
      <c r="L189" s="1" t="str">
        <f>IF(Result_table[[#This Row],[Výsledek]]="","",Result_table[[#This Row],[Výsledek]])</f>
        <v/>
      </c>
      <c r="M189" s="1" t="str">
        <f>IF(Result_table[[#This Row],[IRM]]="","",Result_table[[#This Row],[IRM]])</f>
        <v/>
      </c>
      <c r="N189" s="1">
        <f>IF(Result_table[[#This Row],[Řezení]]="","",Result_table[[#This Row],[Řezení]])</f>
        <v>13</v>
      </c>
    </row>
    <row r="190" spans="1:14" x14ac:dyDescent="0.2">
      <c r="A190" s="1" t="str">
        <f>IF(Result_table[[#This Row],[Category]]="","",VLOOKUP(Result_table[[#This Row],[Category]],Číselníky!$A$2:$B$23,2,FALSE))</f>
        <v>F*JUN</v>
      </c>
      <c r="B190" s="1">
        <f>IF(Result_table[[#This Row],[Umístění]]="","",Result_table[[#This Row],[Umístění]])</f>
        <v>14</v>
      </c>
      <c r="C190" s="1">
        <f>IF(Result_table[[#This Row],[Start. Číslo]]="","",Result_table[[#This Row],[Start. Číslo]])</f>
        <v>51</v>
      </c>
      <c r="D190" s="1">
        <f>IF(Result_table[[#This Row],[UCI ID]]="","",Result_table[[#This Row],[UCI ID]])</f>
        <v>10072551031</v>
      </c>
      <c r="E190" s="1" t="str">
        <f>IF(Result_table[[#This Row],[Příjmení]]="","",Result_table[[#This Row],[Příjmení]])</f>
        <v>HERMANOVÁ</v>
      </c>
      <c r="F190" s="1" t="str">
        <f>IF(Result_table[[#This Row],[Jméno]]="","",Result_table[[#This Row],[Jméno]])</f>
        <v>Beáta</v>
      </c>
      <c r="G190" s="1" t="str">
        <f>IF(Result_table[[#This Row],[Země]]="","",Result_table[[#This Row],[Země]])</f>
        <v>CZE</v>
      </c>
      <c r="H190" s="1" t="str">
        <f>IF(Result_table[[#This Row],[Oddíl]]="","",Result_table[[#This Row],[Oddíl]])</f>
        <v>Sportcomplex Břeclav</v>
      </c>
      <c r="I190" s="1" t="str">
        <f>IF(Result_table[[#This Row],[Pohlaví]]="","",Result_table[[#This Row],[Pohlaví]])</f>
        <v>W</v>
      </c>
      <c r="J190" s="1" t="str">
        <f>IF(Result_table[[#This Row],[Fáze]]="","",Result_table[[#This Row],[Fáze]])</f>
        <v/>
      </c>
      <c r="K190" s="1" t="str">
        <f>IF(Result_table[[#This Row],[Heat]]="","",Result_table[[#This Row],[Heat]])</f>
        <v/>
      </c>
      <c r="L190" s="1" t="str">
        <f>IF(Result_table[[#This Row],[Výsledek]]="","",Result_table[[#This Row],[Výsledek]])</f>
        <v/>
      </c>
      <c r="M190" s="1" t="str">
        <f>IF(Result_table[[#This Row],[IRM]]="","",Result_table[[#This Row],[IRM]])</f>
        <v/>
      </c>
      <c r="N190" s="1">
        <f>IF(Result_table[[#This Row],[Řezení]]="","",Result_table[[#This Row],[Řezení]])</f>
        <v>14</v>
      </c>
    </row>
    <row r="191" spans="1:14" x14ac:dyDescent="0.2">
      <c r="A191" s="1" t="str">
        <f>IF(Result_table[[#This Row],[Category]]="","",VLOOKUP(Result_table[[#This Row],[Category]],Číselníky!$A$2:$B$23,2,FALSE))</f>
        <v>F*EL</v>
      </c>
      <c r="B191" s="1">
        <f>IF(Result_table[[#This Row],[Umístění]]="","",Result_table[[#This Row],[Umístění]])</f>
        <v>15</v>
      </c>
      <c r="C191" s="1">
        <f>IF(Result_table[[#This Row],[Start. Číslo]]="","",Result_table[[#This Row],[Start. Číslo]])</f>
        <v>44</v>
      </c>
      <c r="D191" s="1">
        <f>IF(Result_table[[#This Row],[UCI ID]]="","",Result_table[[#This Row],[UCI ID]])</f>
        <v>10006065716</v>
      </c>
      <c r="E191" s="1" t="str">
        <f>IF(Result_table[[#This Row],[Příjmení]]="","",Result_table[[#This Row],[Příjmení]])</f>
        <v>BAČÍKOVÁ</v>
      </c>
      <c r="F191" s="1" t="str">
        <f>IF(Result_table[[#This Row],[Jméno]]="","",Result_table[[#This Row],[Jméno]])</f>
        <v>Alžběta</v>
      </c>
      <c r="G191" s="1" t="str">
        <f>IF(Result_table[[#This Row],[Země]]="","",Result_table[[#This Row],[Země]])</f>
        <v>SVK</v>
      </c>
      <c r="H191" s="1" t="str">
        <f>IF(Result_table[[#This Row],[Oddíl]]="","",Result_table[[#This Row],[Oddíl]])</f>
        <v>Bruvo Dukla Bratislava</v>
      </c>
      <c r="I191" s="1" t="str">
        <f>IF(Result_table[[#This Row],[Pohlaví]]="","",Result_table[[#This Row],[Pohlaví]])</f>
        <v>W</v>
      </c>
      <c r="J191" s="1" t="str">
        <f>IF(Result_table[[#This Row],[Fáze]]="","",Result_table[[#This Row],[Fáze]])</f>
        <v/>
      </c>
      <c r="K191" s="1" t="str">
        <f>IF(Result_table[[#This Row],[Heat]]="","",Result_table[[#This Row],[Heat]])</f>
        <v/>
      </c>
      <c r="L191" s="1" t="str">
        <f>IF(Result_table[[#This Row],[Výsledek]]="","",Result_table[[#This Row],[Výsledek]])</f>
        <v/>
      </c>
      <c r="M191" s="1" t="str">
        <f>IF(Result_table[[#This Row],[IRM]]="","",Result_table[[#This Row],[IRM]])</f>
        <v/>
      </c>
      <c r="N191" s="1">
        <f>IF(Result_table[[#This Row],[Řezení]]="","",Result_table[[#This Row],[Řezení]])</f>
        <v>15</v>
      </c>
    </row>
    <row r="192" spans="1:14" x14ac:dyDescent="0.2">
      <c r="A192" s="1" t="str">
        <f>IF(Result_table[[#This Row],[Category]]="","",VLOOKUP(Result_table[[#This Row],[Category]],Číselníky!$A$2:$B$23,2,FALSE))</f>
        <v>F*EL</v>
      </c>
      <c r="B192" s="1">
        <f>IF(Result_table[[#This Row],[Umístění]]="","",Result_table[[#This Row],[Umístění]])</f>
        <v>16</v>
      </c>
      <c r="C192" s="1">
        <f>IF(Result_table[[#This Row],[Start. Číslo]]="","",Result_table[[#This Row],[Start. Číslo]])</f>
        <v>27</v>
      </c>
      <c r="D192" s="1">
        <f>IF(Result_table[[#This Row],[UCI ID]]="","",Result_table[[#This Row],[UCI ID]])</f>
        <v>10082192124</v>
      </c>
      <c r="E192" s="1" t="str">
        <f>IF(Result_table[[#This Row],[Příjmení]]="","",Result_table[[#This Row],[Příjmení]])</f>
        <v>GRUDZINSKA</v>
      </c>
      <c r="F192" s="1" t="str">
        <f>IF(Result_table[[#This Row],[Jméno]]="","",Result_table[[#This Row],[Jméno]])</f>
        <v>Aleksandra</v>
      </c>
      <c r="G192" s="1" t="str">
        <f>IF(Result_table[[#This Row],[Země]]="","",Result_table[[#This Row],[Země]])</f>
        <v>POL</v>
      </c>
      <c r="H192" s="1" t="str">
        <f>IF(Result_table[[#This Row],[Oddíl]]="","",Result_table[[#This Row],[Oddíl]])</f>
        <v>Poland</v>
      </c>
      <c r="I192" s="1" t="str">
        <f>IF(Result_table[[#This Row],[Pohlaví]]="","",Result_table[[#This Row],[Pohlaví]])</f>
        <v>W</v>
      </c>
      <c r="J192" s="1" t="str">
        <f>IF(Result_table[[#This Row],[Fáze]]="","",Result_table[[#This Row],[Fáze]])</f>
        <v/>
      </c>
      <c r="K192" s="1" t="str">
        <f>IF(Result_table[[#This Row],[Heat]]="","",Result_table[[#This Row],[Heat]])</f>
        <v/>
      </c>
      <c r="L192" s="1" t="str">
        <f>IF(Result_table[[#This Row],[Výsledek]]="","",Result_table[[#This Row],[Výsledek]])</f>
        <v/>
      </c>
      <c r="M192" s="1" t="str">
        <f>IF(Result_table[[#This Row],[IRM]]="","",Result_table[[#This Row],[IRM]])</f>
        <v/>
      </c>
      <c r="N192" s="1">
        <f>IF(Result_table[[#This Row],[Řezení]]="","",Result_table[[#This Row],[Řezení]])</f>
        <v>16</v>
      </c>
    </row>
    <row r="193" spans="1:14" x14ac:dyDescent="0.2">
      <c r="A193" s="1" t="str">
        <f>IF(Result_table[[#This Row],[Category]]="","",VLOOKUP(Result_table[[#This Row],[Category]],Číselníky!$A$2:$B$23,2,FALSE))</f>
        <v>F*JUN</v>
      </c>
      <c r="B193" s="1">
        <f>IF(Result_table[[#This Row],[Umístění]]="","",Result_table[[#This Row],[Umístění]])</f>
        <v>17</v>
      </c>
      <c r="C193" s="1">
        <f>IF(Result_table[[#This Row],[Start. Číslo]]="","",Result_table[[#This Row],[Start. Číslo]])</f>
        <v>57</v>
      </c>
      <c r="D193" s="1">
        <f>IF(Result_table[[#This Row],[UCI ID]]="","",Result_table[[#This Row],[UCI ID]])</f>
        <v>10075244601</v>
      </c>
      <c r="E193" s="1" t="str">
        <f>IF(Result_table[[#This Row],[Příjmení]]="","",Result_table[[#This Row],[Příjmení]])</f>
        <v>WALCHER</v>
      </c>
      <c r="F193" s="1" t="str">
        <f>IF(Result_table[[#This Row],[Jméno]]="","",Result_table[[#This Row],[Jméno]])</f>
        <v>Sophie</v>
      </c>
      <c r="G193" s="1" t="str">
        <f>IF(Result_table[[#This Row],[Země]]="","",Result_table[[#This Row],[Země]])</f>
        <v>AUT</v>
      </c>
      <c r="H193" s="1" t="str">
        <f>IF(Result_table[[#This Row],[Oddíl]]="","",Result_table[[#This Row],[Oddíl]])</f>
        <v>Austria</v>
      </c>
      <c r="I193" s="1" t="str">
        <f>IF(Result_table[[#This Row],[Pohlaví]]="","",Result_table[[#This Row],[Pohlaví]])</f>
        <v>W</v>
      </c>
      <c r="J193" s="1" t="str">
        <f>IF(Result_table[[#This Row],[Fáze]]="","",Result_table[[#This Row],[Fáze]])</f>
        <v/>
      </c>
      <c r="K193" s="1" t="str">
        <f>IF(Result_table[[#This Row],[Heat]]="","",Result_table[[#This Row],[Heat]])</f>
        <v/>
      </c>
      <c r="L193" s="1" t="str">
        <f>IF(Result_table[[#This Row],[Výsledek]]="","",Result_table[[#This Row],[Výsledek]])</f>
        <v/>
      </c>
      <c r="M193" s="1" t="str">
        <f>IF(Result_table[[#This Row],[IRM]]="","",Result_table[[#This Row],[IRM]])</f>
        <v/>
      </c>
      <c r="N193" s="1">
        <f>IF(Result_table[[#This Row],[Řezení]]="","",Result_table[[#This Row],[Řezení]])</f>
        <v>17</v>
      </c>
    </row>
    <row r="194" spans="1:14" x14ac:dyDescent="0.2">
      <c r="A194" s="1" t="str">
        <f>IF(Result_table[[#This Row],[Category]]="","",VLOOKUP(Result_table[[#This Row],[Category]],Číselníky!$A$2:$B$23,2,FALSE))</f>
        <v>F*EL</v>
      </c>
      <c r="B194" s="1">
        <f>IF(Result_table[[#This Row],[Umístění]]="","",Result_table[[#This Row],[Umístění]])</f>
        <v>18</v>
      </c>
      <c r="C194" s="1">
        <f>IF(Result_table[[#This Row],[Start. Číslo]]="","",Result_table[[#This Row],[Start. Číslo]])</f>
        <v>26</v>
      </c>
      <c r="D194" s="1">
        <f>IF(Result_table[[#This Row],[UCI ID]]="","",Result_table[[#This Row],[UCI ID]])</f>
        <v>10096380594</v>
      </c>
      <c r="E194" s="1" t="str">
        <f>IF(Result_table[[#This Row],[Příjmení]]="","",Result_table[[#This Row],[Příjmení]])</f>
        <v>STAWIRAJ</v>
      </c>
      <c r="F194" s="1" t="str">
        <f>IF(Result_table[[#This Row],[Jméno]]="","",Result_table[[#This Row],[Jméno]])</f>
        <v>Aleksandra</v>
      </c>
      <c r="G194" s="1" t="str">
        <f>IF(Result_table[[#This Row],[Země]]="","",Result_table[[#This Row],[Země]])</f>
        <v>POL</v>
      </c>
      <c r="H194" s="1" t="str">
        <f>IF(Result_table[[#This Row],[Oddíl]]="","",Result_table[[#This Row],[Oddíl]])</f>
        <v>Poland</v>
      </c>
      <c r="I194" s="1" t="str">
        <f>IF(Result_table[[#This Row],[Pohlaví]]="","",Result_table[[#This Row],[Pohlaví]])</f>
        <v>W</v>
      </c>
      <c r="J194" s="1" t="str">
        <f>IF(Result_table[[#This Row],[Fáze]]="","",Result_table[[#This Row],[Fáze]])</f>
        <v/>
      </c>
      <c r="K194" s="1" t="str">
        <f>IF(Result_table[[#This Row],[Heat]]="","",Result_table[[#This Row],[Heat]])</f>
        <v/>
      </c>
      <c r="L194" s="1" t="str">
        <f>IF(Result_table[[#This Row],[Výsledek]]="","",Result_table[[#This Row],[Výsledek]])</f>
        <v/>
      </c>
      <c r="M194" s="1" t="str">
        <f>IF(Result_table[[#This Row],[IRM]]="","",Result_table[[#This Row],[IRM]])</f>
        <v/>
      </c>
      <c r="N194" s="1">
        <f>IF(Result_table[[#This Row],[Řezení]]="","",Result_table[[#This Row],[Řezení]])</f>
        <v>18</v>
      </c>
    </row>
    <row r="195" spans="1:14" x14ac:dyDescent="0.2">
      <c r="A195" s="1" t="str">
        <f>IF(Result_table[[#This Row],[Category]]="","",VLOOKUP(Result_table[[#This Row],[Category]],Číselníky!$A$2:$B$23,2,FALSE))</f>
        <v>F*JUN</v>
      </c>
      <c r="B195" s="1">
        <f>IF(Result_table[[#This Row],[Umístění]]="","",Result_table[[#This Row],[Umístění]])</f>
        <v>19</v>
      </c>
      <c r="C195" s="1">
        <f>IF(Result_table[[#This Row],[Start. Číslo]]="","",Result_table[[#This Row],[Start. Číslo]])</f>
        <v>53</v>
      </c>
      <c r="D195" s="1">
        <f>IF(Result_table[[#This Row],[UCI ID]]="","",Result_table[[#This Row],[UCI ID]])</f>
        <v>10091868478</v>
      </c>
      <c r="E195" s="1" t="str">
        <f>IF(Result_table[[#This Row],[Příjmení]]="","",Result_table[[#This Row],[Příjmení]])</f>
        <v>SIKELOVÁ</v>
      </c>
      <c r="F195" s="1" t="str">
        <f>IF(Result_table[[#This Row],[Jméno]]="","",Result_table[[#This Row],[Jméno]])</f>
        <v>Stanislava</v>
      </c>
      <c r="G195" s="1" t="str">
        <f>IF(Result_table[[#This Row],[Země]]="","",Result_table[[#This Row],[Země]])</f>
        <v>SVK</v>
      </c>
      <c r="H195" s="1" t="str">
        <f>IF(Result_table[[#This Row],[Oddíl]]="","",Result_table[[#This Row],[Oddíl]])</f>
        <v>Cys Akadémia Petera Sagana</v>
      </c>
      <c r="I195" s="1" t="str">
        <f>IF(Result_table[[#This Row],[Pohlaví]]="","",Result_table[[#This Row],[Pohlaví]])</f>
        <v>W</v>
      </c>
      <c r="J195" s="1" t="str">
        <f>IF(Result_table[[#This Row],[Fáze]]="","",Result_table[[#This Row],[Fáze]])</f>
        <v/>
      </c>
      <c r="K195" s="1" t="str">
        <f>IF(Result_table[[#This Row],[Heat]]="","",Result_table[[#This Row],[Heat]])</f>
        <v/>
      </c>
      <c r="L195" s="1" t="str">
        <f>IF(Result_table[[#This Row],[Výsledek]]="","",Result_table[[#This Row],[Výsledek]])</f>
        <v/>
      </c>
      <c r="M195" s="1" t="str">
        <f>IF(Result_table[[#This Row],[IRM]]="","",Result_table[[#This Row],[IRM]])</f>
        <v/>
      </c>
      <c r="N195" s="1">
        <f>IF(Result_table[[#This Row],[Řezení]]="","",Result_table[[#This Row],[Řezení]])</f>
        <v>19</v>
      </c>
    </row>
    <row r="196" spans="1:14" x14ac:dyDescent="0.2">
      <c r="A196" s="1" t="str">
        <f>IF(Result_table[[#This Row],[Category]]="","",VLOOKUP(Result_table[[#This Row],[Category]],Číselníky!$A$2:$B$23,2,FALSE))</f>
        <v>F*EL</v>
      </c>
      <c r="B196" s="1">
        <f>IF(Result_table[[#This Row],[Umístění]]="","",Result_table[[#This Row],[Umístění]])</f>
        <v>20</v>
      </c>
      <c r="C196" s="1">
        <f>IF(Result_table[[#This Row],[Start. Číslo]]="","",Result_table[[#This Row],[Start. Číslo]])</f>
        <v>39</v>
      </c>
      <c r="D196" s="1">
        <f>IF(Result_table[[#This Row],[UCI ID]]="","",Result_table[[#This Row],[UCI ID]])</f>
        <v>10132132673</v>
      </c>
      <c r="E196" s="1" t="str">
        <f>IF(Result_table[[#This Row],[Příjmení]]="","",Result_table[[#This Row],[Příjmení]])</f>
        <v>BEZALEL</v>
      </c>
      <c r="F196" s="1" t="str">
        <f>IF(Result_table[[#This Row],[Jméno]]="","",Result_table[[#This Row],[Jméno]])</f>
        <v>Tamar</v>
      </c>
      <c r="G196" s="1" t="str">
        <f>IF(Result_table[[#This Row],[Země]]="","",Result_table[[#This Row],[Země]])</f>
        <v>ISR</v>
      </c>
      <c r="H196" s="1" t="str">
        <f>IF(Result_table[[#This Row],[Oddíl]]="","",Result_table[[#This Row],[Oddíl]])</f>
        <v>Team IGP</v>
      </c>
      <c r="I196" s="1" t="str">
        <f>IF(Result_table[[#This Row],[Pohlaví]]="","",Result_table[[#This Row],[Pohlaví]])</f>
        <v>W</v>
      </c>
      <c r="J196" s="1" t="str">
        <f>IF(Result_table[[#This Row],[Fáze]]="","",Result_table[[#This Row],[Fáze]])</f>
        <v/>
      </c>
      <c r="K196" s="1" t="str">
        <f>IF(Result_table[[#This Row],[Heat]]="","",Result_table[[#This Row],[Heat]])</f>
        <v/>
      </c>
      <c r="L196" s="1" t="str">
        <f>IF(Result_table[[#This Row],[Výsledek]]="","",Result_table[[#This Row],[Výsledek]])</f>
        <v/>
      </c>
      <c r="M196" s="1" t="str">
        <f>IF(Result_table[[#This Row],[IRM]]="","",Result_table[[#This Row],[IRM]])</f>
        <v/>
      </c>
      <c r="N196" s="1">
        <f>IF(Result_table[[#This Row],[Řezení]]="","",Result_table[[#This Row],[Řezení]])</f>
        <v>20</v>
      </c>
    </row>
    <row r="197" spans="1:14" x14ac:dyDescent="0.2">
      <c r="A197" s="1" t="str">
        <f>IF(Result_table[[#This Row],[Category]]="","",VLOOKUP(Result_table[[#This Row],[Category]],Číselníky!$A$2:$B$23,2,FALSE))</f>
        <v>F*JUN</v>
      </c>
      <c r="B197" s="1">
        <f>IF(Result_table[[#This Row],[Umístění]]="","",Result_table[[#This Row],[Umístění]])</f>
        <v>21</v>
      </c>
      <c r="C197" s="1">
        <f>IF(Result_table[[#This Row],[Start. Číslo]]="","",Result_table[[#This Row],[Start. Číslo]])</f>
        <v>52</v>
      </c>
      <c r="D197" s="1">
        <f>IF(Result_table[[#This Row],[UCI ID]]="","",Result_table[[#This Row],[UCI ID]])</f>
        <v>10123999629</v>
      </c>
      <c r="E197" s="1" t="str">
        <f>IF(Result_table[[#This Row],[Příjmení]]="","",Result_table[[#This Row],[Příjmení]])</f>
        <v>NĚMCOVÁ</v>
      </c>
      <c r="F197" s="1" t="str">
        <f>IF(Result_table[[#This Row],[Jméno]]="","",Result_table[[#This Row],[Jméno]])</f>
        <v>Natálie</v>
      </c>
      <c r="G197" s="1" t="str">
        <f>IF(Result_table[[#This Row],[Země]]="","",Result_table[[#This Row],[Země]])</f>
        <v>CZE</v>
      </c>
      <c r="H197" s="1" t="str">
        <f>IF(Result_table[[#This Row],[Oddíl]]="","",Result_table[[#This Row],[Oddíl]])</f>
        <v>Sportcomplex Břeclav</v>
      </c>
      <c r="I197" s="1" t="str">
        <f>IF(Result_table[[#This Row],[Pohlaví]]="","",Result_table[[#This Row],[Pohlaví]])</f>
        <v>W</v>
      </c>
      <c r="J197" s="1" t="str">
        <f>IF(Result_table[[#This Row],[Fáze]]="","",Result_table[[#This Row],[Fáze]])</f>
        <v/>
      </c>
      <c r="K197" s="1" t="str">
        <f>IF(Result_table[[#This Row],[Heat]]="","",Result_table[[#This Row],[Heat]])</f>
        <v/>
      </c>
      <c r="L197" s="1" t="str">
        <f>IF(Result_table[[#This Row],[Výsledek]]="","",Result_table[[#This Row],[Výsledek]])</f>
        <v/>
      </c>
      <c r="M197" s="1" t="str">
        <f>IF(Result_table[[#This Row],[IRM]]="","",Result_table[[#This Row],[IRM]])</f>
        <v/>
      </c>
      <c r="N197" s="1">
        <f>IF(Result_table[[#This Row],[Řezení]]="","",Result_table[[#This Row],[Řezení]])</f>
        <v>21</v>
      </c>
    </row>
    <row r="198" spans="1:14" x14ac:dyDescent="0.2">
      <c r="A198" s="1" t="str">
        <f>IF(Result_table[[#This Row],[Category]]="","",VLOOKUP(Result_table[[#This Row],[Category]],Číselníky!$A$2:$B$23,2,FALSE))</f>
        <v>F*EL</v>
      </c>
      <c r="B198" s="1">
        <f>IF(Result_table[[#This Row],[Umístění]]="","",Result_table[[#This Row],[Umístění]])</f>
        <v>22</v>
      </c>
      <c r="C198" s="1">
        <f>IF(Result_table[[#This Row],[Start. Číslo]]="","",Result_table[[#This Row],[Start. Číslo]])</f>
        <v>2</v>
      </c>
      <c r="D198" s="1">
        <f>IF(Result_table[[#This Row],[UCI ID]]="","",Result_table[[#This Row],[UCI ID]])</f>
        <v>10035025468</v>
      </c>
      <c r="E198" s="1" t="str">
        <f>IF(Result_table[[#This Row],[Příjmení]]="","",Result_table[[#This Row],[Příjmení]])</f>
        <v>GIEFING</v>
      </c>
      <c r="F198" s="1" t="str">
        <f>IF(Result_table[[#This Row],[Jméno]]="","",Result_table[[#This Row],[Jméno]])</f>
        <v>Janine</v>
      </c>
      <c r="G198" s="1" t="str">
        <f>IF(Result_table[[#This Row],[Země]]="","",Result_table[[#This Row],[Země]])</f>
        <v>AUT</v>
      </c>
      <c r="H198" s="1" t="str">
        <f>IF(Result_table[[#This Row],[Oddíl]]="","",Result_table[[#This Row],[Oddíl]])</f>
        <v>Austria</v>
      </c>
      <c r="I198" s="1" t="str">
        <f>IF(Result_table[[#This Row],[Pohlaví]]="","",Result_table[[#This Row],[Pohlaví]])</f>
        <v>W</v>
      </c>
      <c r="J198" s="1" t="str">
        <f>IF(Result_table[[#This Row],[Fáze]]="","",Result_table[[#This Row],[Fáze]])</f>
        <v/>
      </c>
      <c r="K198" s="1" t="str">
        <f>IF(Result_table[[#This Row],[Heat]]="","",Result_table[[#This Row],[Heat]])</f>
        <v/>
      </c>
      <c r="L198" s="1" t="str">
        <f>IF(Result_table[[#This Row],[Výsledek]]="","",Result_table[[#This Row],[Výsledek]])</f>
        <v/>
      </c>
      <c r="M198" s="1" t="str">
        <f>IF(Result_table[[#This Row],[IRM]]="","",Result_table[[#This Row],[IRM]])</f>
        <v/>
      </c>
      <c r="N198" s="1">
        <f>IF(Result_table[[#This Row],[Řezení]]="","",Result_table[[#This Row],[Řezení]])</f>
        <v>22</v>
      </c>
    </row>
    <row r="199" spans="1:14" x14ac:dyDescent="0.2">
      <c r="A199" s="1" t="str">
        <f>IF(Result_table[[#This Row],[Category]]="","",VLOOKUP(Result_table[[#This Row],[Category]],Číselníky!$A$2:$B$23,2,FALSE))</f>
        <v>F*EL</v>
      </c>
      <c r="B199" s="1">
        <f>IF(Result_table[[#This Row],[Umístění]]="","",Result_table[[#This Row],[Umístění]])</f>
        <v>23</v>
      </c>
      <c r="C199" s="1">
        <f>IF(Result_table[[#This Row],[Start. Číslo]]="","",Result_table[[#This Row],[Start. Číslo]])</f>
        <v>13</v>
      </c>
      <c r="D199" s="1">
        <f>IF(Result_table[[#This Row],[UCI ID]]="","",Result_table[[#This Row],[UCI ID]])</f>
        <v>10094164853</v>
      </c>
      <c r="E199" s="1" t="str">
        <f>IF(Result_table[[#This Row],[Příjmení]]="","",Result_table[[#This Row],[Příjmení]])</f>
        <v>ŠTEFANOVÁ</v>
      </c>
      <c r="F199" s="1" t="str">
        <f>IF(Result_table[[#This Row],[Jméno]]="","",Result_table[[#This Row],[Jméno]])</f>
        <v>Martina</v>
      </c>
      <c r="G199" s="1" t="str">
        <f>IF(Result_table[[#This Row],[Země]]="","",Result_table[[#This Row],[Země]])</f>
        <v>CZE</v>
      </c>
      <c r="H199" s="1" t="str">
        <f>IF(Result_table[[#This Row],[Oddíl]]="","",Result_table[[#This Row],[Oddíl]])</f>
        <v>TJ Favorit Brno</v>
      </c>
      <c r="I199" s="1" t="str">
        <f>IF(Result_table[[#This Row],[Pohlaví]]="","",Result_table[[#This Row],[Pohlaví]])</f>
        <v>W</v>
      </c>
      <c r="J199" s="1" t="str">
        <f>IF(Result_table[[#This Row],[Fáze]]="","",Result_table[[#This Row],[Fáze]])</f>
        <v/>
      </c>
      <c r="K199" s="1" t="str">
        <f>IF(Result_table[[#This Row],[Heat]]="","",Result_table[[#This Row],[Heat]])</f>
        <v/>
      </c>
      <c r="L199" s="1" t="str">
        <f>IF(Result_table[[#This Row],[Výsledek]]="","",Result_table[[#This Row],[Výsledek]])</f>
        <v/>
      </c>
      <c r="M199" s="1" t="str">
        <f>IF(Result_table[[#This Row],[IRM]]="","",Result_table[[#This Row],[IRM]])</f>
        <v/>
      </c>
      <c r="N199" s="1">
        <f>IF(Result_table[[#This Row],[Řezení]]="","",Result_table[[#This Row],[Řezení]])</f>
        <v>23</v>
      </c>
    </row>
    <row r="200" spans="1:14" x14ac:dyDescent="0.2">
      <c r="A200" s="1" t="str">
        <f>IF(Result_table[[#This Row],[Category]]="","",VLOOKUP(Result_table[[#This Row],[Category]],Číselníky!$A$2:$B$23,2,FALSE))</f>
        <v>F*EL</v>
      </c>
      <c r="B200" s="1">
        <f>IF(Result_table[[#This Row],[Umístění]]="","",Result_table[[#This Row],[Umístění]])</f>
        <v>24</v>
      </c>
      <c r="C200" s="1">
        <f>IF(Result_table[[#This Row],[Start. Číslo]]="","",Result_table[[#This Row],[Start. Číslo]])</f>
        <v>15</v>
      </c>
      <c r="D200" s="1">
        <f>IF(Result_table[[#This Row],[UCI ID]]="","",Result_table[[#This Row],[UCI ID]])</f>
        <v>10125819892</v>
      </c>
      <c r="E200" s="1" t="str">
        <f>IF(Result_table[[#This Row],[Příjmení]]="","",Result_table[[#This Row],[Příjmení]])</f>
        <v>KOKKALI</v>
      </c>
      <c r="F200" s="1" t="str">
        <f>IF(Result_table[[#This Row],[Jméno]]="","",Result_table[[#This Row],[Jméno]])</f>
        <v>Vasiliki</v>
      </c>
      <c r="G200" s="1" t="str">
        <f>IF(Result_table[[#This Row],[Země]]="","",Result_table[[#This Row],[Země]])</f>
        <v>GRE</v>
      </c>
      <c r="H200" s="1" t="str">
        <f>IF(Result_table[[#This Row],[Oddíl]]="","",Result_table[[#This Row],[Oddíl]])</f>
        <v>P.G.S. Larisas</v>
      </c>
      <c r="I200" s="1" t="str">
        <f>IF(Result_table[[#This Row],[Pohlaví]]="","",Result_table[[#This Row],[Pohlaví]])</f>
        <v>W</v>
      </c>
      <c r="J200" s="1" t="str">
        <f>IF(Result_table[[#This Row],[Fáze]]="","",Result_table[[#This Row],[Fáze]])</f>
        <v/>
      </c>
      <c r="K200" s="1" t="str">
        <f>IF(Result_table[[#This Row],[Heat]]="","",Result_table[[#This Row],[Heat]])</f>
        <v/>
      </c>
      <c r="L200" s="1" t="str">
        <f>IF(Result_table[[#This Row],[Výsledek]]="","",Result_table[[#This Row],[Výsledek]])</f>
        <v/>
      </c>
      <c r="M200" s="1" t="str">
        <f>IF(Result_table[[#This Row],[IRM]]="","",Result_table[[#This Row],[IRM]])</f>
        <v/>
      </c>
      <c r="N200" s="1">
        <f>IF(Result_table[[#This Row],[Řezení]]="","",Result_table[[#This Row],[Řezení]])</f>
        <v>24</v>
      </c>
    </row>
    <row r="201" spans="1:14" x14ac:dyDescent="0.2">
      <c r="A201" s="1" t="str">
        <f>IF(Result_table[[#This Row],[Category]]="","",VLOOKUP(Result_table[[#This Row],[Category]],Číselníky!$A$2:$B$23,2,FALSE))</f>
        <v>F*EL</v>
      </c>
      <c r="B201" s="1">
        <f>IF(Result_table[[#This Row],[Umístění]]="","",Result_table[[#This Row],[Umístění]])</f>
        <v>25</v>
      </c>
      <c r="C201" s="1">
        <f>IF(Result_table[[#This Row],[Start. Číslo]]="","",Result_table[[#This Row],[Start. Číslo]])</f>
        <v>41</v>
      </c>
      <c r="D201" s="1">
        <f>IF(Result_table[[#This Row],[UCI ID]]="","",Result_table[[#This Row],[UCI ID]])</f>
        <v>10035025569</v>
      </c>
      <c r="E201" s="1" t="str">
        <f>IF(Result_table[[#This Row],[Příjmení]]="","",Result_table[[#This Row],[Příjmení]])</f>
        <v>VOGL</v>
      </c>
      <c r="F201" s="1" t="str">
        <f>IF(Result_table[[#This Row],[Jméno]]="","",Result_table[[#This Row],[Jméno]])</f>
        <v>Anja</v>
      </c>
      <c r="G201" s="1" t="str">
        <f>IF(Result_table[[#This Row],[Země]]="","",Result_table[[#This Row],[Země]])</f>
        <v>AUT</v>
      </c>
      <c r="H201" s="1" t="str">
        <f>IF(Result_table[[#This Row],[Oddíl]]="","",Result_table[[#This Row],[Oddíl]])</f>
        <v>Austria</v>
      </c>
      <c r="I201" s="1" t="str">
        <f>IF(Result_table[[#This Row],[Pohlaví]]="","",Result_table[[#This Row],[Pohlaví]])</f>
        <v>W</v>
      </c>
      <c r="J201" s="1" t="str">
        <f>IF(Result_table[[#This Row],[Fáze]]="","",Result_table[[#This Row],[Fáze]])</f>
        <v/>
      </c>
      <c r="K201" s="1" t="str">
        <f>IF(Result_table[[#This Row],[Heat]]="","",Result_table[[#This Row],[Heat]])</f>
        <v/>
      </c>
      <c r="L201" s="1" t="str">
        <f>IF(Result_table[[#This Row],[Výsledek]]="","",Result_table[[#This Row],[Výsledek]])</f>
        <v/>
      </c>
      <c r="M201" s="1" t="str">
        <f>IF(Result_table[[#This Row],[IRM]]="","",Result_table[[#This Row],[IRM]])</f>
        <v/>
      </c>
      <c r="N201" s="1">
        <f>IF(Result_table[[#This Row],[Řezení]]="","",Result_table[[#This Row],[Řezení]])</f>
        <v>25</v>
      </c>
    </row>
    <row r="202" spans="1:14" x14ac:dyDescent="0.2">
      <c r="A202" s="1" t="str">
        <f>IF(Result_table[[#This Row],[Category]]="","",VLOOKUP(Result_table[[#This Row],[Category]],Číselníky!$A$2:$B$23,2,FALSE))</f>
        <v>F*JUN</v>
      </c>
      <c r="B202" s="1">
        <f>IF(Result_table[[#This Row],[Umístění]]="","",Result_table[[#This Row],[Umístění]])</f>
        <v>26</v>
      </c>
      <c r="C202" s="1">
        <f>IF(Result_table[[#This Row],[Start. Číslo]]="","",Result_table[[#This Row],[Start. Číslo]])</f>
        <v>54</v>
      </c>
      <c r="D202" s="1">
        <f>IF(Result_table[[#This Row],[UCI ID]]="","",Result_table[[#This Row],[UCI ID]])</f>
        <v>10055027676</v>
      </c>
      <c r="E202" s="1" t="str">
        <f>IF(Result_table[[#This Row],[Příjmení]]="","",Result_table[[#This Row],[Příjmení]])</f>
        <v>ĎURÍKOVÁ</v>
      </c>
      <c r="F202" s="1" t="str">
        <f>IF(Result_table[[#This Row],[Jméno]]="","",Result_table[[#This Row],[Jméno]])</f>
        <v>Tereza</v>
      </c>
      <c r="G202" s="1" t="str">
        <f>IF(Result_table[[#This Row],[Země]]="","",Result_table[[#This Row],[Země]])</f>
        <v>SVK</v>
      </c>
      <c r="H202" s="1" t="str">
        <f>IF(Result_table[[#This Row],[Oddíl]]="","",Result_table[[#This Row],[Oddíl]])</f>
        <v>ŠK Železarne Podbrezová</v>
      </c>
      <c r="I202" s="1" t="str">
        <f>IF(Result_table[[#This Row],[Pohlaví]]="","",Result_table[[#This Row],[Pohlaví]])</f>
        <v>W</v>
      </c>
      <c r="J202" s="1" t="str">
        <f>IF(Result_table[[#This Row],[Fáze]]="","",Result_table[[#This Row],[Fáze]])</f>
        <v/>
      </c>
      <c r="K202" s="1" t="str">
        <f>IF(Result_table[[#This Row],[Heat]]="","",Result_table[[#This Row],[Heat]])</f>
        <v/>
      </c>
      <c r="L202" s="1" t="str">
        <f>IF(Result_table[[#This Row],[Výsledek]]="","",Result_table[[#This Row],[Výsledek]])</f>
        <v/>
      </c>
      <c r="M202" s="1" t="str">
        <f>IF(Result_table[[#This Row],[IRM]]="","",Result_table[[#This Row],[IRM]])</f>
        <v/>
      </c>
      <c r="N202" s="1">
        <f>IF(Result_table[[#This Row],[Řezení]]="","",Result_table[[#This Row],[Řezení]])</f>
        <v>26</v>
      </c>
    </row>
    <row r="203" spans="1:14" x14ac:dyDescent="0.2">
      <c r="A203" s="1" t="str">
        <f>IF(Result_table[[#This Row],[Category]]="","",VLOOKUP(Result_table[[#This Row],[Category]],Číselníky!$A$2:$B$23,2,FALSE))</f>
        <v>F*JUN</v>
      </c>
      <c r="B203" s="1">
        <f>IF(Result_table[[#This Row],[Umístění]]="","",Result_table[[#This Row],[Umístění]])</f>
        <v>27</v>
      </c>
      <c r="C203" s="1">
        <f>IF(Result_table[[#This Row],[Start. Číslo]]="","",Result_table[[#This Row],[Start. Číslo]])</f>
        <v>55</v>
      </c>
      <c r="D203" s="1">
        <f>IF(Result_table[[#This Row],[UCI ID]]="","",Result_table[[#This Row],[UCI ID]])</f>
        <v>10092979736</v>
      </c>
      <c r="E203" s="1" t="str">
        <f>IF(Result_table[[#This Row],[Příjmení]]="","",Result_table[[#This Row],[Příjmení]])</f>
        <v>UNTERKOFLER</v>
      </c>
      <c r="F203" s="1" t="str">
        <f>IF(Result_table[[#This Row],[Jméno]]="","",Result_table[[#This Row],[Jméno]])</f>
        <v>Lea Sophie</v>
      </c>
      <c r="G203" s="1" t="str">
        <f>IF(Result_table[[#This Row],[Země]]="","",Result_table[[#This Row],[Země]])</f>
        <v>AUT</v>
      </c>
      <c r="H203" s="1" t="str">
        <f>IF(Result_table[[#This Row],[Oddíl]]="","",Result_table[[#This Row],[Oddíl]])</f>
        <v>RC ARBO Raiffeisen Felden/See</v>
      </c>
      <c r="I203" s="1" t="str">
        <f>IF(Result_table[[#This Row],[Pohlaví]]="","",Result_table[[#This Row],[Pohlaví]])</f>
        <v>W</v>
      </c>
      <c r="J203" s="1" t="str">
        <f>IF(Result_table[[#This Row],[Fáze]]="","",Result_table[[#This Row],[Fáze]])</f>
        <v/>
      </c>
      <c r="K203" s="1" t="str">
        <f>IF(Result_table[[#This Row],[Heat]]="","",Result_table[[#This Row],[Heat]])</f>
        <v/>
      </c>
      <c r="L203" s="1" t="str">
        <f>IF(Result_table[[#This Row],[Výsledek]]="","",Result_table[[#This Row],[Výsledek]])</f>
        <v/>
      </c>
      <c r="M203" s="1" t="str">
        <f>IF(Result_table[[#This Row],[IRM]]="","",Result_table[[#This Row],[IRM]])</f>
        <v/>
      </c>
      <c r="N203" s="1">
        <f>IF(Result_table[[#This Row],[Řezení]]="","",Result_table[[#This Row],[Řezení]])</f>
        <v>27</v>
      </c>
    </row>
    <row r="204" spans="1:14" x14ac:dyDescent="0.2">
      <c r="A204" s="1" t="str">
        <f>IF(Result_table[[#This Row],[Category]]="","",VLOOKUP(Result_table[[#This Row],[Category]],Číselníky!$A$2:$B$23,2,FALSE))</f>
        <v>F*JUN</v>
      </c>
      <c r="B204" s="1">
        <f>IF(Result_table[[#This Row],[Umístění]]="","",Result_table[[#This Row],[Umístění]])</f>
        <v>28</v>
      </c>
      <c r="C204" s="1">
        <f>IF(Result_table[[#This Row],[Start. Číslo]]="","",Result_table[[#This Row],[Start. Číslo]])</f>
        <v>67</v>
      </c>
      <c r="D204" s="1">
        <f>IF(Result_table[[#This Row],[UCI ID]]="","",Result_table[[#This Row],[UCI ID]])</f>
        <v>10096132640</v>
      </c>
      <c r="E204" s="1" t="str">
        <f>IF(Result_table[[#This Row],[Příjmení]]="","",Result_table[[#This Row],[Příjmení]])</f>
        <v>KRÁTKÁ</v>
      </c>
      <c r="F204" s="1" t="str">
        <f>IF(Result_table[[#This Row],[Jméno]]="","",Result_table[[#This Row],[Jméno]])</f>
        <v>Zuzka</v>
      </c>
      <c r="G204" s="1" t="str">
        <f>IF(Result_table[[#This Row],[Země]]="","",Result_table[[#This Row],[Země]])</f>
        <v>CZE</v>
      </c>
      <c r="H204" s="1" t="str">
        <f>IF(Result_table[[#This Row],[Oddíl]]="","",Result_table[[#This Row],[Oddíl]])</f>
        <v>Otosport Team Jeseník</v>
      </c>
      <c r="I204" s="1" t="str">
        <f>IF(Result_table[[#This Row],[Pohlaví]]="","",Result_table[[#This Row],[Pohlaví]])</f>
        <v>W</v>
      </c>
      <c r="J204" s="1" t="str">
        <f>IF(Result_table[[#This Row],[Fáze]]="","",Result_table[[#This Row],[Fáze]])</f>
        <v/>
      </c>
      <c r="K204" s="1" t="str">
        <f>IF(Result_table[[#This Row],[Heat]]="","",Result_table[[#This Row],[Heat]])</f>
        <v/>
      </c>
      <c r="L204" s="1" t="str">
        <f>IF(Result_table[[#This Row],[Výsledek]]="","",Result_table[[#This Row],[Výsledek]])</f>
        <v/>
      </c>
      <c r="M204" s="1" t="str">
        <f>IF(Result_table[[#This Row],[IRM]]="","",Result_table[[#This Row],[IRM]])</f>
        <v/>
      </c>
      <c r="N204" s="1">
        <f>IF(Result_table[[#This Row],[Řezení]]="","",Result_table[[#This Row],[Řezení]])</f>
        <v>28</v>
      </c>
    </row>
    <row r="205" spans="1:14" x14ac:dyDescent="0.2">
      <c r="A205" s="1" t="str">
        <f>IF(Result_table[[#This Row],[Category]]="","",VLOOKUP(Result_table[[#This Row],[Category]],Číselníky!$A$2:$B$23,2,FALSE))</f>
        <v>F*JUN</v>
      </c>
      <c r="B205" s="1">
        <f>IF(Result_table[[#This Row],[Umístění]]="","",Result_table[[#This Row],[Umístění]])</f>
        <v>29</v>
      </c>
      <c r="C205" s="1">
        <f>IF(Result_table[[#This Row],[Start. Číslo]]="","",Result_table[[#This Row],[Start. Číslo]])</f>
        <v>59</v>
      </c>
      <c r="D205" s="1">
        <f>IF(Result_table[[#This Row],[UCI ID]]="","",Result_table[[#This Row],[UCI ID]])</f>
        <v>10130012013</v>
      </c>
      <c r="E205" s="1" t="str">
        <f>IF(Result_table[[#This Row],[Příjmení]]="","",Result_table[[#This Row],[Příjmení]])</f>
        <v>KASKANI</v>
      </c>
      <c r="F205" s="1" t="str">
        <f>IF(Result_table[[#This Row],[Jméno]]="","",Result_table[[#This Row],[Jméno]])</f>
        <v>Eleni</v>
      </c>
      <c r="G205" s="1" t="str">
        <f>IF(Result_table[[#This Row],[Země]]="","",Result_table[[#This Row],[Země]])</f>
        <v>GRE</v>
      </c>
      <c r="H205" s="1" t="str">
        <f>IF(Result_table[[#This Row],[Oddíl]]="","",Result_table[[#This Row],[Oddíl]])</f>
        <v>P.G.S. Larisas</v>
      </c>
      <c r="I205" s="1" t="str">
        <f>IF(Result_table[[#This Row],[Pohlaví]]="","",Result_table[[#This Row],[Pohlaví]])</f>
        <v>W</v>
      </c>
      <c r="J205" s="1" t="str">
        <f>IF(Result_table[[#This Row],[Fáze]]="","",Result_table[[#This Row],[Fáze]])</f>
        <v/>
      </c>
      <c r="K205" s="1" t="str">
        <f>IF(Result_table[[#This Row],[Heat]]="","",Result_table[[#This Row],[Heat]])</f>
        <v/>
      </c>
      <c r="L205" s="1" t="str">
        <f>IF(Result_table[[#This Row],[Výsledek]]="","",Result_table[[#This Row],[Výsledek]])</f>
        <v/>
      </c>
      <c r="M205" s="1" t="str">
        <f>IF(Result_table[[#This Row],[IRM]]="","",Result_table[[#This Row],[IRM]])</f>
        <v/>
      </c>
      <c r="N205" s="1">
        <f>IF(Result_table[[#This Row],[Řezení]]="","",Result_table[[#This Row],[Řezení]])</f>
        <v>29</v>
      </c>
    </row>
    <row r="206" spans="1:14" x14ac:dyDescent="0.2">
      <c r="A206" s="1" t="str">
        <f>IF(Result_table[[#This Row],[Category]]="","",VLOOKUP(Result_table[[#This Row],[Category]],Číselníky!$A$2:$B$23,2,FALSE))</f>
        <v>F*EL</v>
      </c>
      <c r="B206" s="1">
        <f>IF(Result_table[[#This Row],[Umístění]]="","",Result_table[[#This Row],[Umístění]])</f>
        <v>30</v>
      </c>
      <c r="C206" s="1">
        <f>IF(Result_table[[#This Row],[Start. Číslo]]="","",Result_table[[#This Row],[Start. Číslo]])</f>
        <v>42</v>
      </c>
      <c r="D206" s="1">
        <f>IF(Result_table[[#This Row],[UCI ID]]="","",Result_table[[#This Row],[UCI ID]])</f>
        <v>10108097790</v>
      </c>
      <c r="E206" s="1" t="str">
        <f>IF(Result_table[[#This Row],[Příjmení]]="","",Result_table[[#This Row],[Příjmení]])</f>
        <v>ZUPANIC</v>
      </c>
      <c r="F206" s="1" t="str">
        <f>IF(Result_table[[#This Row],[Jméno]]="","",Result_table[[#This Row],[Jméno]])</f>
        <v>Neza</v>
      </c>
      <c r="G206" s="1" t="str">
        <f>IF(Result_table[[#This Row],[Země]]="","",Result_table[[#This Row],[Země]])</f>
        <v>SLO</v>
      </c>
      <c r="H206" s="1" t="str">
        <f>IF(Result_table[[#This Row],[Oddíl]]="","",Result_table[[#This Row],[Oddíl]])</f>
        <v>Slovenija</v>
      </c>
      <c r="I206" s="1" t="str">
        <f>IF(Result_table[[#This Row],[Pohlaví]]="","",Result_table[[#This Row],[Pohlaví]])</f>
        <v>W</v>
      </c>
      <c r="J206" s="1" t="str">
        <f>IF(Result_table[[#This Row],[Fáze]]="","",Result_table[[#This Row],[Fáze]])</f>
        <v/>
      </c>
      <c r="K206" s="1" t="str">
        <f>IF(Result_table[[#This Row],[Heat]]="","",Result_table[[#This Row],[Heat]])</f>
        <v/>
      </c>
      <c r="L206" s="1" t="str">
        <f>IF(Result_table[[#This Row],[Výsledek]]="","",Result_table[[#This Row],[Výsledek]])</f>
        <v/>
      </c>
      <c r="M206" s="1" t="str">
        <f>IF(Result_table[[#This Row],[IRM]]="","",Result_table[[#This Row],[IRM]])</f>
        <v/>
      </c>
      <c r="N206" s="1">
        <f>IF(Result_table[[#This Row],[Řezení]]="","",Result_table[[#This Row],[Řezení]])</f>
        <v>30</v>
      </c>
    </row>
    <row r="207" spans="1:14" x14ac:dyDescent="0.2">
      <c r="A207" s="1" t="str">
        <f>IF(Result_table[[#This Row],[Category]]="","",VLOOKUP(Result_table[[#This Row],[Category]],Číselníky!$A$2:$B$23,2,FALSE))</f>
        <v>F*JUN</v>
      </c>
      <c r="B207" s="1">
        <f>IF(Result_table[[#This Row],[Umístění]]="","",Result_table[[#This Row],[Umístění]])</f>
        <v>31</v>
      </c>
      <c r="C207" s="1">
        <f>IF(Result_table[[#This Row],[Start. Číslo]]="","",Result_table[[#This Row],[Start. Číslo]])</f>
        <v>63</v>
      </c>
      <c r="D207" s="1">
        <f>IF(Result_table[[#This Row],[UCI ID]]="","",Result_table[[#This Row],[UCI ID]])</f>
        <v>10080682560</v>
      </c>
      <c r="E207" s="1" t="str">
        <f>IF(Result_table[[#This Row],[Příjmení]]="","",Result_table[[#This Row],[Příjmení]])</f>
        <v>KISS</v>
      </c>
      <c r="F207" s="1" t="str">
        <f>IF(Result_table[[#This Row],[Jméno]]="","",Result_table[[#This Row],[Jméno]])</f>
        <v>Viktória</v>
      </c>
      <c r="G207" s="1" t="str">
        <f>IF(Result_table[[#This Row],[Země]]="","",Result_table[[#This Row],[Země]])</f>
        <v>HUN</v>
      </c>
      <c r="H207" s="1" t="str">
        <f>IF(Result_table[[#This Row],[Oddíl]]="","",Result_table[[#This Row],[Oddíl]])</f>
        <v>FTC Cycling</v>
      </c>
      <c r="I207" s="1" t="str">
        <f>IF(Result_table[[#This Row],[Pohlaví]]="","",Result_table[[#This Row],[Pohlaví]])</f>
        <v>W</v>
      </c>
      <c r="J207" s="1" t="str">
        <f>IF(Result_table[[#This Row],[Fáze]]="","",Result_table[[#This Row],[Fáze]])</f>
        <v/>
      </c>
      <c r="K207" s="1" t="str">
        <f>IF(Result_table[[#This Row],[Heat]]="","",Result_table[[#This Row],[Heat]])</f>
        <v/>
      </c>
      <c r="L207" s="1" t="str">
        <f>IF(Result_table[[#This Row],[Výsledek]]="","",Result_table[[#This Row],[Výsledek]])</f>
        <v/>
      </c>
      <c r="M207" s="1" t="str">
        <f>IF(Result_table[[#This Row],[IRM]]="","",Result_table[[#This Row],[IRM]])</f>
        <v/>
      </c>
      <c r="N207" s="1">
        <f>IF(Result_table[[#This Row],[Řezení]]="","",Result_table[[#This Row],[Řezení]])</f>
        <v>31</v>
      </c>
    </row>
    <row r="208" spans="1:14" x14ac:dyDescent="0.2">
      <c r="A208" s="1" t="str">
        <f>IF(Result_table[[#This Row],[Category]]="","",VLOOKUP(Result_table[[#This Row],[Category]],Číselníky!$A$2:$B$23,2,FALSE))</f>
        <v>F*JUN</v>
      </c>
      <c r="B208" s="1">
        <f>IF(Result_table[[#This Row],[Umístění]]="","",Result_table[[#This Row],[Umístění]])</f>
        <v>32</v>
      </c>
      <c r="C208" s="1">
        <f>IF(Result_table[[#This Row],[Start. Číslo]]="","",Result_table[[#This Row],[Start. Číslo]])</f>
        <v>56</v>
      </c>
      <c r="D208" s="1">
        <f>IF(Result_table[[#This Row],[UCI ID]]="","",Result_table[[#This Row],[UCI ID]])</f>
        <v>10128978658</v>
      </c>
      <c r="E208" s="1" t="str">
        <f>IF(Result_table[[#This Row],[Příjmení]]="","",Result_table[[#This Row],[Příjmení]])</f>
        <v>TRATTNER</v>
      </c>
      <c r="F208" s="1" t="str">
        <f>IF(Result_table[[#This Row],[Jméno]]="","",Result_table[[#This Row],[Jméno]])</f>
        <v>Carolina</v>
      </c>
      <c r="G208" s="1" t="str">
        <f>IF(Result_table[[#This Row],[Země]]="","",Result_table[[#This Row],[Země]])</f>
        <v>AUT</v>
      </c>
      <c r="H208" s="1" t="str">
        <f>IF(Result_table[[#This Row],[Oddíl]]="","",Result_table[[#This Row],[Oddíl]])</f>
        <v>Junior Cycling Team Graz</v>
      </c>
      <c r="I208" s="1" t="str">
        <f>IF(Result_table[[#This Row],[Pohlaví]]="","",Result_table[[#This Row],[Pohlaví]])</f>
        <v>W</v>
      </c>
      <c r="J208" s="1" t="str">
        <f>IF(Result_table[[#This Row],[Fáze]]="","",Result_table[[#This Row],[Fáze]])</f>
        <v/>
      </c>
      <c r="K208" s="1" t="str">
        <f>IF(Result_table[[#This Row],[Heat]]="","",Result_table[[#This Row],[Heat]])</f>
        <v/>
      </c>
      <c r="L208" s="1" t="str">
        <f>IF(Result_table[[#This Row],[Výsledek]]="","",Result_table[[#This Row],[Výsledek]])</f>
        <v/>
      </c>
      <c r="M208" s="1" t="str">
        <f>IF(Result_table[[#This Row],[IRM]]="","",Result_table[[#This Row],[IRM]])</f>
        <v/>
      </c>
      <c r="N208" s="1">
        <f>IF(Result_table[[#This Row],[Řezení]]="","",Result_table[[#This Row],[Řezení]])</f>
        <v>32</v>
      </c>
    </row>
    <row r="209" spans="1:14" x14ac:dyDescent="0.2">
      <c r="A209" s="1" t="str">
        <f>IF(Result_table[[#This Row],[Category]]="","",VLOOKUP(Result_table[[#This Row],[Category]],Číselníky!$A$2:$B$23,2,FALSE))</f>
        <v>F*EL</v>
      </c>
      <c r="B209" s="1">
        <f>IF(Result_table[[#This Row],[Umístění]]="","",Result_table[[#This Row],[Umístění]])</f>
        <v>33</v>
      </c>
      <c r="C209" s="1">
        <f>IF(Result_table[[#This Row],[Start. Číslo]]="","",Result_table[[#This Row],[Start. Číslo]])</f>
        <v>14</v>
      </c>
      <c r="D209" s="1">
        <f>IF(Result_table[[#This Row],[UCI ID]]="","",Result_table[[#This Row],[UCI ID]])</f>
        <v>10015473908</v>
      </c>
      <c r="E209" s="1" t="str">
        <f>IF(Result_table[[#This Row],[Příjmení]]="","",Result_table[[#This Row],[Příjmení]])</f>
        <v>SELVA</v>
      </c>
      <c r="F209" s="1" t="str">
        <f>IF(Result_table[[#This Row],[Jméno]]="","",Result_table[[#This Row],[Jméno]])</f>
        <v>Francesca</v>
      </c>
      <c r="G209" s="1" t="str">
        <f>IF(Result_table[[#This Row],[Země]]="","",Result_table[[#This Row],[Země]])</f>
        <v>ITA</v>
      </c>
      <c r="H209" s="1" t="str">
        <f>IF(Result_table[[#This Row],[Oddíl]]="","",Result_table[[#This Row],[Oddíl]])</f>
        <v>Italy</v>
      </c>
      <c r="I209" s="1" t="str">
        <f>IF(Result_table[[#This Row],[Pohlaví]]="","",Result_table[[#This Row],[Pohlaví]])</f>
        <v>W</v>
      </c>
      <c r="J209" s="1" t="str">
        <f>IF(Result_table[[#This Row],[Fáze]]="","",Result_table[[#This Row],[Fáze]])</f>
        <v/>
      </c>
      <c r="K209" s="1" t="str">
        <f>IF(Result_table[[#This Row],[Heat]]="","",Result_table[[#This Row],[Heat]])</f>
        <v/>
      </c>
      <c r="L209" s="1" t="str">
        <f>IF(Result_table[[#This Row],[Výsledek]]="","",Result_table[[#This Row],[Výsledek]])</f>
        <v/>
      </c>
      <c r="M209" s="1" t="str">
        <f>IF(Result_table[[#This Row],[IRM]]="","",Result_table[[#This Row],[IRM]])</f>
        <v/>
      </c>
      <c r="N209" s="1">
        <f>IF(Result_table[[#This Row],[Řezení]]="","",Result_table[[#This Row],[Řezení]])</f>
        <v>33</v>
      </c>
    </row>
    <row r="210" spans="1:14" x14ac:dyDescent="0.2">
      <c r="A210" s="1" t="str">
        <f>IF(Result_table[[#This Row],[Category]]="","",VLOOKUP(Result_table[[#This Row],[Category]],Číselníky!$A$2:$B$23,2,FALSE))</f>
        <v>F*EL</v>
      </c>
      <c r="B210" s="1">
        <f>IF(Result_table[[#This Row],[Umístění]]="","",Result_table[[#This Row],[Umístění]])</f>
        <v>34</v>
      </c>
      <c r="C210" s="1">
        <f>IF(Result_table[[#This Row],[Start. Číslo]]="","",Result_table[[#This Row],[Start. Číslo]])</f>
        <v>36</v>
      </c>
      <c r="D210" s="1">
        <f>IF(Result_table[[#This Row],[UCI ID]]="","",Result_table[[#This Row],[UCI ID]])</f>
        <v>10090504317</v>
      </c>
      <c r="E210" s="1" t="str">
        <f>IF(Result_table[[#This Row],[Příjmení]]="","",Result_table[[#This Row],[Příjmení]])</f>
        <v>CATINEANU</v>
      </c>
      <c r="F210" s="1" t="str">
        <f>IF(Result_table[[#This Row],[Jméno]]="","",Result_table[[#This Row],[Jméno]])</f>
        <v>Catalina-Andreea</v>
      </c>
      <c r="G210" s="1" t="str">
        <f>IF(Result_table[[#This Row],[Země]]="","",Result_table[[#This Row],[Země]])</f>
        <v>ROU</v>
      </c>
      <c r="H210" s="1" t="str">
        <f>IF(Result_table[[#This Row],[Oddíl]]="","",Result_table[[#This Row],[Oddíl]])</f>
        <v>Romania</v>
      </c>
      <c r="I210" s="1" t="str">
        <f>IF(Result_table[[#This Row],[Pohlaví]]="","",Result_table[[#This Row],[Pohlaví]])</f>
        <v>W</v>
      </c>
      <c r="J210" s="1" t="str">
        <f>IF(Result_table[[#This Row],[Fáze]]="","",Result_table[[#This Row],[Fáze]])</f>
        <v/>
      </c>
      <c r="K210" s="1" t="str">
        <f>IF(Result_table[[#This Row],[Heat]]="","",Result_table[[#This Row],[Heat]])</f>
        <v/>
      </c>
      <c r="L210" s="1" t="str">
        <f>IF(Result_table[[#This Row],[Výsledek]]="","",Result_table[[#This Row],[Výsledek]])</f>
        <v/>
      </c>
      <c r="M210" s="1" t="str">
        <f>IF(Result_table[[#This Row],[IRM]]="","",Result_table[[#This Row],[IRM]])</f>
        <v/>
      </c>
      <c r="N210" s="1">
        <f>IF(Result_table[[#This Row],[Řezení]]="","",Result_table[[#This Row],[Řezení]])</f>
        <v>34</v>
      </c>
    </row>
    <row r="211" spans="1:14" x14ac:dyDescent="0.2">
      <c r="A211" s="1" t="str">
        <f>IF(Result_table[[#This Row],[Category]]="","",VLOOKUP(Result_table[[#This Row],[Category]],Číselníky!$A$2:$B$23,2,FALSE))</f>
        <v>F*JUN</v>
      </c>
      <c r="B211" s="1">
        <f>IF(Result_table[[#This Row],[Umístění]]="","",Result_table[[#This Row],[Umístění]])</f>
        <v>35</v>
      </c>
      <c r="C211" s="1">
        <f>IF(Result_table[[#This Row],[Start. Číslo]]="","",Result_table[[#This Row],[Start. Číslo]])</f>
        <v>58</v>
      </c>
      <c r="D211" s="1">
        <f>IF(Result_table[[#This Row],[UCI ID]]="","",Result_table[[#This Row],[UCI ID]])</f>
        <v>10086136990</v>
      </c>
      <c r="E211" s="1" t="str">
        <f>IF(Result_table[[#This Row],[Příjmení]]="","",Result_table[[#This Row],[Příjmení]])</f>
        <v>LOJEK</v>
      </c>
      <c r="F211" s="1" t="str">
        <f>IF(Result_table[[#This Row],[Jméno]]="","",Result_table[[#This Row],[Jméno]])</f>
        <v>Amelia</v>
      </c>
      <c r="G211" s="1" t="str">
        <f>IF(Result_table[[#This Row],[Země]]="","",Result_table[[#This Row],[Země]])</f>
        <v>POL</v>
      </c>
      <c r="H211" s="1" t="str">
        <f>IF(Result_table[[#This Row],[Oddíl]]="","",Result_table[[#This Row],[Oddíl]])</f>
        <v>GKS Cartusia Bike Atelier</v>
      </c>
      <c r="I211" s="1" t="str">
        <f>IF(Result_table[[#This Row],[Pohlaví]]="","",Result_table[[#This Row],[Pohlaví]])</f>
        <v>W</v>
      </c>
      <c r="J211" s="1" t="str">
        <f>IF(Result_table[[#This Row],[Fáze]]="","",Result_table[[#This Row],[Fáze]])</f>
        <v/>
      </c>
      <c r="K211" s="1" t="str">
        <f>IF(Result_table[[#This Row],[Heat]]="","",Result_table[[#This Row],[Heat]])</f>
        <v/>
      </c>
      <c r="L211" s="1" t="str">
        <f>IF(Result_table[[#This Row],[Výsledek]]="","",Result_table[[#This Row],[Výsledek]])</f>
        <v/>
      </c>
      <c r="M211" s="1" t="str">
        <f>IF(Result_table[[#This Row],[IRM]]="","",Result_table[[#This Row],[IRM]])</f>
        <v/>
      </c>
      <c r="N211" s="1">
        <f>IF(Result_table[[#This Row],[Řezení]]="","",Result_table[[#This Row],[Řezení]])</f>
        <v>35</v>
      </c>
    </row>
    <row r="212" spans="1:14" x14ac:dyDescent="0.2">
      <c r="A212" s="1" t="str">
        <f>IF(Result_table[[#This Row],[Category]]="","",VLOOKUP(Result_table[[#This Row],[Category]],Číselníky!$A$2:$B$23,2,FALSE))</f>
        <v>F*JUN</v>
      </c>
      <c r="B212" s="1">
        <f>IF(Result_table[[#This Row],[Umístění]]="","",Result_table[[#This Row],[Umístění]])</f>
        <v>36</v>
      </c>
      <c r="C212" s="1">
        <f>IF(Result_table[[#This Row],[Start. Číslo]]="","",Result_table[[#This Row],[Start. Číslo]])</f>
        <v>60</v>
      </c>
      <c r="D212" s="1">
        <f>IF(Result_table[[#This Row],[UCI ID]]="","",Result_table[[#This Row],[UCI ID]])</f>
        <v>10125068952</v>
      </c>
      <c r="E212" s="1" t="str">
        <f>IF(Result_table[[#This Row],[Příjmení]]="","",Result_table[[#This Row],[Příjmení]])</f>
        <v>DUBAUSKAITE</v>
      </c>
      <c r="F212" s="1" t="str">
        <f>IF(Result_table[[#This Row],[Jméno]]="","",Result_table[[#This Row],[Jméno]])</f>
        <v>Monika</v>
      </c>
      <c r="G212" s="1" t="str">
        <f>IF(Result_table[[#This Row],[Země]]="","",Result_table[[#This Row],[Země]])</f>
        <v>LTU</v>
      </c>
      <c r="H212" s="1" t="str">
        <f>IF(Result_table[[#This Row],[Oddíl]]="","",Result_table[[#This Row],[Oddíl]])</f>
        <v>LTU</v>
      </c>
      <c r="I212" s="1" t="str">
        <f>IF(Result_table[[#This Row],[Pohlaví]]="","",Result_table[[#This Row],[Pohlaví]])</f>
        <v>W</v>
      </c>
      <c r="J212" s="1" t="str">
        <f>IF(Result_table[[#This Row],[Fáze]]="","",Result_table[[#This Row],[Fáze]])</f>
        <v/>
      </c>
      <c r="K212" s="1" t="str">
        <f>IF(Result_table[[#This Row],[Heat]]="","",Result_table[[#This Row],[Heat]])</f>
        <v/>
      </c>
      <c r="L212" s="1" t="str">
        <f>IF(Result_table[[#This Row],[Výsledek]]="","",Result_table[[#This Row],[Výsledek]])</f>
        <v/>
      </c>
      <c r="M212" s="1" t="str">
        <f>IF(Result_table[[#This Row],[IRM]]="","",Result_table[[#This Row],[IRM]])</f>
        <v/>
      </c>
      <c r="N212" s="1">
        <f>IF(Result_table[[#This Row],[Řezení]]="","",Result_table[[#This Row],[Řezení]])</f>
        <v>36</v>
      </c>
    </row>
    <row r="213" spans="1:14" x14ac:dyDescent="0.2">
      <c r="A213" s="1" t="str">
        <f>IF(Result_table[[#This Row],[Category]]="","",VLOOKUP(Result_table[[#This Row],[Category]],Číselníky!$A$2:$B$23,2,FALSE))</f>
        <v>F*JUN</v>
      </c>
      <c r="B213" s="1">
        <f>IF(Result_table[[#This Row],[Umístění]]="","",Result_table[[#This Row],[Umístění]])</f>
        <v>37</v>
      </c>
      <c r="C213" s="1">
        <f>IF(Result_table[[#This Row],[Start. Číslo]]="","",Result_table[[#This Row],[Start. Číslo]])</f>
        <v>62</v>
      </c>
      <c r="D213" s="1">
        <f>IF(Result_table[[#This Row],[UCI ID]]="","",Result_table[[#This Row],[UCI ID]])</f>
        <v>10151904812</v>
      </c>
      <c r="E213" s="1" t="str">
        <f>IF(Result_table[[#This Row],[Příjmení]]="","",Result_table[[#This Row],[Příjmení]])</f>
        <v>CSOGOR</v>
      </c>
      <c r="F213" s="1" t="str">
        <f>IF(Result_table[[#This Row],[Jméno]]="","",Result_table[[#This Row],[Jméno]])</f>
        <v>Brigitta</v>
      </c>
      <c r="G213" s="1" t="str">
        <f>IF(Result_table[[#This Row],[Země]]="","",Result_table[[#This Row],[Země]])</f>
        <v>HUN</v>
      </c>
      <c r="H213" s="1" t="str">
        <f>IF(Result_table[[#This Row],[Oddíl]]="","",Result_table[[#This Row],[Oddíl]])</f>
        <v>FTC Cycling</v>
      </c>
      <c r="I213" s="1" t="str">
        <f>IF(Result_table[[#This Row],[Pohlaví]]="","",Result_table[[#This Row],[Pohlaví]])</f>
        <v>W</v>
      </c>
      <c r="J213" s="1" t="str">
        <f>IF(Result_table[[#This Row],[Fáze]]="","",Result_table[[#This Row],[Fáze]])</f>
        <v/>
      </c>
      <c r="K213" s="1" t="str">
        <f>IF(Result_table[[#This Row],[Heat]]="","",Result_table[[#This Row],[Heat]])</f>
        <v/>
      </c>
      <c r="L213" s="1" t="str">
        <f>IF(Result_table[[#This Row],[Výsledek]]="","",Result_table[[#This Row],[Výsledek]])</f>
        <v/>
      </c>
      <c r="M213" s="1" t="str">
        <f>IF(Result_table[[#This Row],[IRM]]="","",Result_table[[#This Row],[IRM]])</f>
        <v/>
      </c>
      <c r="N213" s="1">
        <f>IF(Result_table[[#This Row],[Řezení]]="","",Result_table[[#This Row],[Řezení]])</f>
        <v>37</v>
      </c>
    </row>
    <row r="214" spans="1:14" x14ac:dyDescent="0.2">
      <c r="A214" s="1" t="str">
        <f>IF(Result_table[[#This Row],[Category]]="","",VLOOKUP(Result_table[[#This Row],[Category]],Číselníky!$A$2:$B$23,2,FALSE))</f>
        <v>F*JUN</v>
      </c>
      <c r="B214" s="1">
        <f>IF(Result_table[[#This Row],[Umístění]]="","",Result_table[[#This Row],[Umístění]])</f>
        <v>38</v>
      </c>
      <c r="C214" s="1">
        <f>IF(Result_table[[#This Row],[Start. Číslo]]="","",Result_table[[#This Row],[Start. Číslo]])</f>
        <v>68</v>
      </c>
      <c r="D214" s="1">
        <f>IF(Result_table[[#This Row],[UCI ID]]="","",Result_table[[#This Row],[UCI ID]])</f>
        <v>10130656455</v>
      </c>
      <c r="E214" s="1" t="str">
        <f>IF(Result_table[[#This Row],[Příjmení]]="","",Result_table[[#This Row],[Příjmení]])</f>
        <v>BAUBÖCK</v>
      </c>
      <c r="F214" s="1" t="str">
        <f>IF(Result_table[[#This Row],[Jméno]]="","",Result_table[[#This Row],[Jméno]])</f>
        <v>Emelie</v>
      </c>
      <c r="G214" s="1" t="str">
        <f>IF(Result_table[[#This Row],[Země]]="","",Result_table[[#This Row],[Země]])</f>
        <v>AUT</v>
      </c>
      <c r="H214" s="1" t="str">
        <f>IF(Result_table[[#This Row],[Oddíl]]="","",Result_table[[#This Row],[Oddíl]])</f>
        <v>Cycling Austria</v>
      </c>
      <c r="I214" s="1" t="str">
        <f>IF(Result_table[[#This Row],[Pohlaví]]="","",Result_table[[#This Row],[Pohlaví]])</f>
        <v>W</v>
      </c>
      <c r="J214" s="1" t="str">
        <f>IF(Result_table[[#This Row],[Fáze]]="","",Result_table[[#This Row],[Fáze]])</f>
        <v/>
      </c>
      <c r="K214" s="1" t="str">
        <f>IF(Result_table[[#This Row],[Heat]]="","",Result_table[[#This Row],[Heat]])</f>
        <v/>
      </c>
      <c r="L214" s="1" t="str">
        <f>IF(Result_table[[#This Row],[Výsledek]]="","",Result_table[[#This Row],[Výsledek]])</f>
        <v/>
      </c>
      <c r="M214" s="1" t="str">
        <f>IF(Result_table[[#This Row],[IRM]]="","",Result_table[[#This Row],[IRM]])</f>
        <v/>
      </c>
      <c r="N214" s="1">
        <f>IF(Result_table[[#This Row],[Řezení]]="","",Result_table[[#This Row],[Řezení]])</f>
        <v>38</v>
      </c>
    </row>
    <row r="215" spans="1:14" x14ac:dyDescent="0.2">
      <c r="A215" s="1" t="str">
        <f>IF(Result_table[[#This Row],[Category]]="","",VLOOKUP(Result_table[[#This Row],[Category]],Číselníky!$A$2:$B$23,2,FALSE))</f>
        <v>F*EL</v>
      </c>
      <c r="B215" s="1" t="str">
        <f>IF(Result_table[[#This Row],[Umístění]]="","",Result_table[[#This Row],[Umístění]])</f>
        <v/>
      </c>
      <c r="C215" s="1">
        <f>IF(Result_table[[#This Row],[Start. Číslo]]="","",Result_table[[#This Row],[Start. Číslo]])</f>
        <v>6</v>
      </c>
      <c r="D215" s="1">
        <f>IF(Result_table[[#This Row],[UCI ID]]="","",Result_table[[#This Row],[UCI ID]])</f>
        <v>10047282935</v>
      </c>
      <c r="E215" s="1" t="str">
        <f>IF(Result_table[[#This Row],[Příjmení]]="","",Result_table[[#This Row],[Příjmení]])</f>
        <v>BÁRTOVÁ</v>
      </c>
      <c r="F215" s="1" t="str">
        <f>IF(Result_table[[#This Row],[Jméno]]="","",Result_table[[#This Row],[Jméno]])</f>
        <v>Gabriela</v>
      </c>
      <c r="G215" s="1" t="str">
        <f>IF(Result_table[[#This Row],[Země]]="","",Result_table[[#This Row],[Země]])</f>
        <v>CZE</v>
      </c>
      <c r="H215" s="1" t="str">
        <f>IF(Result_table[[#This Row],[Oddíl]]="","",Result_table[[#This Row],[Oddíl]])</f>
        <v>Team Dukla Praha</v>
      </c>
      <c r="I215" s="1" t="str">
        <f>IF(Result_table[[#This Row],[Pohlaví]]="","",Result_table[[#This Row],[Pohlaví]])</f>
        <v>W</v>
      </c>
      <c r="J215" s="1" t="str">
        <f>IF(Result_table[[#This Row],[Fáze]]="","",Result_table[[#This Row],[Fáze]])</f>
        <v/>
      </c>
      <c r="K215" s="1" t="str">
        <f>IF(Result_table[[#This Row],[Heat]]="","",Result_table[[#This Row],[Heat]])</f>
        <v/>
      </c>
      <c r="L215" s="1" t="str">
        <f>IF(Result_table[[#This Row],[Výsledek]]="","",Result_table[[#This Row],[Výsledek]])</f>
        <v/>
      </c>
      <c r="M215" s="1" t="str">
        <f>IF(Result_table[[#This Row],[IRM]]="","",Result_table[[#This Row],[IRM]])</f>
        <v>DNF</v>
      </c>
      <c r="N215" s="1">
        <f>IF(Result_table[[#This Row],[Řezení]]="","",Result_table[[#This Row],[Řezení]])</f>
        <v>39</v>
      </c>
    </row>
    <row r="216" spans="1:14" x14ac:dyDescent="0.2">
      <c r="A216" s="1" t="str">
        <f>IF(Result_table[[#This Row],[Category]]="","",VLOOKUP(Result_table[[#This Row],[Category]],Číselníky!$A$2:$B$23,2,FALSE))</f>
        <v>F*EL</v>
      </c>
      <c r="B216" s="1" t="str">
        <f>IF(Result_table[[#This Row],[Umístění]]="","",Result_table[[#This Row],[Umístění]])</f>
        <v/>
      </c>
      <c r="C216" s="1">
        <f>IF(Result_table[[#This Row],[Start. Číslo]]="","",Result_table[[#This Row],[Start. Číslo]])</f>
        <v>40</v>
      </c>
      <c r="D216" s="1">
        <f>IF(Result_table[[#This Row],[UCI ID]]="","",Result_table[[#This Row],[UCI ID]])</f>
        <v>10126956917</v>
      </c>
      <c r="E216" s="1" t="str">
        <f>IF(Result_table[[#This Row],[Příjmení]]="","",Result_table[[#This Row],[Příjmení]])</f>
        <v>SHWEKY</v>
      </c>
      <c r="F216" s="1" t="str">
        <f>IF(Result_table[[#This Row],[Jméno]]="","",Result_table[[#This Row],[Jméno]])</f>
        <v>Noa</v>
      </c>
      <c r="G216" s="1" t="str">
        <f>IF(Result_table[[#This Row],[Země]]="","",Result_table[[#This Row],[Země]])</f>
        <v>ISR</v>
      </c>
      <c r="H216" s="1" t="str">
        <f>IF(Result_table[[#This Row],[Oddíl]]="","",Result_table[[#This Row],[Oddíl]])</f>
        <v>Team IGP</v>
      </c>
      <c r="I216" s="1" t="str">
        <f>IF(Result_table[[#This Row],[Pohlaví]]="","",Result_table[[#This Row],[Pohlaví]])</f>
        <v>W</v>
      </c>
      <c r="J216" s="1" t="str">
        <f>IF(Result_table[[#This Row],[Fáze]]="","",Result_table[[#This Row],[Fáze]])</f>
        <v/>
      </c>
      <c r="K216" s="1" t="str">
        <f>IF(Result_table[[#This Row],[Heat]]="","",Result_table[[#This Row],[Heat]])</f>
        <v/>
      </c>
      <c r="L216" s="1" t="str">
        <f>IF(Result_table[[#This Row],[Výsledek]]="","",Result_table[[#This Row],[Výsledek]])</f>
        <v/>
      </c>
      <c r="M216" s="1" t="str">
        <f>IF(Result_table[[#This Row],[IRM]]="","",Result_table[[#This Row],[IRM]])</f>
        <v>DNF</v>
      </c>
      <c r="N216" s="1">
        <f>IF(Result_table[[#This Row],[Řezení]]="","",Result_table[[#This Row],[Řezení]])</f>
        <v>40</v>
      </c>
    </row>
    <row r="217" spans="1:14" x14ac:dyDescent="0.2">
      <c r="A217" s="1" t="str">
        <f>IF(Result_table[[#This Row],[Category]]="","",VLOOKUP(Result_table[[#This Row],[Category]],Číselníky!$A$2:$B$23,2,FALSE))</f>
        <v>F*EL</v>
      </c>
      <c r="B217" s="1" t="str">
        <f>IF(Result_table[[#This Row],[Umístění]]="","",Result_table[[#This Row],[Umístění]])</f>
        <v/>
      </c>
      <c r="C217" s="1">
        <f>IF(Result_table[[#This Row],[Start. Číslo]]="","",Result_table[[#This Row],[Start. Číslo]])</f>
        <v>8</v>
      </c>
      <c r="D217" s="1">
        <f>IF(Result_table[[#This Row],[UCI ID]]="","",Result_table[[#This Row],[UCI ID]])</f>
        <v>10047400749</v>
      </c>
      <c r="E217" s="1" t="str">
        <f>IF(Result_table[[#This Row],[Příjmení]]="","",Result_table[[#This Row],[Příjmení]])</f>
        <v>MULLEROVÁ</v>
      </c>
      <c r="F217" s="1" t="str">
        <f>IF(Result_table[[#This Row],[Jméno]]="","",Result_table[[#This Row],[Jméno]])</f>
        <v>Patricie</v>
      </c>
      <c r="G217" s="1" t="str">
        <f>IF(Result_table[[#This Row],[Země]]="","",Result_table[[#This Row],[Země]])</f>
        <v>CZE</v>
      </c>
      <c r="H217" s="1" t="str">
        <f>IF(Result_table[[#This Row],[Oddíl]]="","",Result_table[[#This Row],[Oddíl]])</f>
        <v>Team Dukla Praha</v>
      </c>
      <c r="I217" s="1" t="str">
        <f>IF(Result_table[[#This Row],[Pohlaví]]="","",Result_table[[#This Row],[Pohlaví]])</f>
        <v>W</v>
      </c>
      <c r="J217" s="1" t="str">
        <f>IF(Result_table[[#This Row],[Fáze]]="","",Result_table[[#This Row],[Fáze]])</f>
        <v/>
      </c>
      <c r="K217" s="1" t="str">
        <f>IF(Result_table[[#This Row],[Heat]]="","",Result_table[[#This Row],[Heat]])</f>
        <v/>
      </c>
      <c r="L217" s="1" t="str">
        <f>IF(Result_table[[#This Row],[Výsledek]]="","",Result_table[[#This Row],[Výsledek]])</f>
        <v/>
      </c>
      <c r="M217" s="1" t="str">
        <f>IF(Result_table[[#This Row],[IRM]]="","",Result_table[[#This Row],[IRM]])</f>
        <v>DNF</v>
      </c>
      <c r="N217" s="1">
        <f>IF(Result_table[[#This Row],[Řezení]]="","",Result_table[[#This Row],[Řezení]])</f>
        <v>41</v>
      </c>
    </row>
    <row r="218" spans="1:14" x14ac:dyDescent="0.2">
      <c r="A218" s="1" t="str">
        <f>IF(Result_table[[#This Row],[Category]]="","",VLOOKUP(Result_table[[#This Row],[Category]],Číselníky!$A$2:$B$23,2,FALSE))</f>
        <v>F*EL</v>
      </c>
      <c r="B218" s="1" t="str">
        <f>IF(Result_table[[#This Row],[Umístění]]="","",Result_table[[#This Row],[Umístění]])</f>
        <v/>
      </c>
      <c r="C218" s="1">
        <f>IF(Result_table[[#This Row],[Start. Číslo]]="","",Result_table[[#This Row],[Start. Číslo]])</f>
        <v>28</v>
      </c>
      <c r="D218" s="1">
        <f>IF(Result_table[[#This Row],[UCI ID]]="","",Result_table[[#This Row],[UCI ID]])</f>
        <v>10055518639</v>
      </c>
      <c r="E218" s="1" t="str">
        <f>IF(Result_table[[#This Row],[Příjmení]]="","",Result_table[[#This Row],[Příjmení]])</f>
        <v>WLODARCZYK</v>
      </c>
      <c r="F218" s="1" t="str">
        <f>IF(Result_table[[#This Row],[Jméno]]="","",Result_table[[#This Row],[Jméno]])</f>
        <v>Julia</v>
      </c>
      <c r="G218" s="1" t="str">
        <f>IF(Result_table[[#This Row],[Země]]="","",Result_table[[#This Row],[Země]])</f>
        <v>POL</v>
      </c>
      <c r="H218" s="1" t="str">
        <f>IF(Result_table[[#This Row],[Oddíl]]="","",Result_table[[#This Row],[Oddíl]])</f>
        <v>Poland</v>
      </c>
      <c r="I218" s="1" t="str">
        <f>IF(Result_table[[#This Row],[Pohlaví]]="","",Result_table[[#This Row],[Pohlaví]])</f>
        <v>W</v>
      </c>
      <c r="J218" s="1" t="str">
        <f>IF(Result_table[[#This Row],[Fáze]]="","",Result_table[[#This Row],[Fáze]])</f>
        <v/>
      </c>
      <c r="K218" s="1" t="str">
        <f>IF(Result_table[[#This Row],[Heat]]="","",Result_table[[#This Row],[Heat]])</f>
        <v/>
      </c>
      <c r="L218" s="1" t="str">
        <f>IF(Result_table[[#This Row],[Výsledek]]="","",Result_table[[#This Row],[Výsledek]])</f>
        <v/>
      </c>
      <c r="M218" s="1" t="str">
        <f>IF(Result_table[[#This Row],[IRM]]="","",Result_table[[#This Row],[IRM]])</f>
        <v>DNF</v>
      </c>
      <c r="N218" s="1">
        <f>IF(Result_table[[#This Row],[Řezení]]="","",Result_table[[#This Row],[Řezení]])</f>
        <v>42</v>
      </c>
    </row>
    <row r="219" spans="1:14" x14ac:dyDescent="0.2">
      <c r="A219" s="1" t="str">
        <f>IF(Result_table[[#This Row],[Category]]="","",VLOOKUP(Result_table[[#This Row],[Category]],Číselníky!$A$2:$B$23,2,FALSE))</f>
        <v>F*JUN</v>
      </c>
      <c r="B219" s="1" t="str">
        <f>IF(Result_table[[#This Row],[Umístění]]="","",Result_table[[#This Row],[Umístění]])</f>
        <v/>
      </c>
      <c r="C219" s="1">
        <f>IF(Result_table[[#This Row],[Start. Číslo]]="","",Result_table[[#This Row],[Start. Číslo]])</f>
        <v>61</v>
      </c>
      <c r="D219" s="1">
        <f>IF(Result_table[[#This Row],[UCI ID]]="","",Result_table[[#This Row],[UCI ID]])</f>
        <v>10111284242</v>
      </c>
      <c r="E219" s="1" t="str">
        <f>IF(Result_table[[#This Row],[Příjmení]]="","",Result_table[[#This Row],[Příjmení]])</f>
        <v>VIZGAUDAITE</v>
      </c>
      <c r="F219" s="1" t="str">
        <f>IF(Result_table[[#This Row],[Jméno]]="","",Result_table[[#This Row],[Jméno]])</f>
        <v>Goda</v>
      </c>
      <c r="G219" s="1" t="str">
        <f>IF(Result_table[[#This Row],[Země]]="","",Result_table[[#This Row],[Země]])</f>
        <v>LTU</v>
      </c>
      <c r="H219" s="1" t="str">
        <f>IF(Result_table[[#This Row],[Oddíl]]="","",Result_table[[#This Row],[Oddíl]])</f>
        <v>LTU</v>
      </c>
      <c r="I219" s="1" t="str">
        <f>IF(Result_table[[#This Row],[Pohlaví]]="","",Result_table[[#This Row],[Pohlaví]])</f>
        <v>W</v>
      </c>
      <c r="J219" s="1" t="str">
        <f>IF(Result_table[[#This Row],[Fáze]]="","",Result_table[[#This Row],[Fáze]])</f>
        <v/>
      </c>
      <c r="K219" s="1" t="str">
        <f>IF(Result_table[[#This Row],[Heat]]="","",Result_table[[#This Row],[Heat]])</f>
        <v/>
      </c>
      <c r="L219" s="1" t="str">
        <f>IF(Result_table[[#This Row],[Výsledek]]="","",Result_table[[#This Row],[Výsledek]])</f>
        <v/>
      </c>
      <c r="M219" s="1" t="str">
        <f>IF(Result_table[[#This Row],[IRM]]="","",Result_table[[#This Row],[IRM]])</f>
        <v>DNF</v>
      </c>
      <c r="N219" s="1">
        <f>IF(Result_table[[#This Row],[Řezení]]="","",Result_table[[#This Row],[Řezení]])</f>
        <v>43</v>
      </c>
    </row>
    <row r="220" spans="1:14" x14ac:dyDescent="0.2">
      <c r="A220" s="1" t="str">
        <f>IF(Result_table[[#This Row],[Category]]="","",VLOOKUP(Result_table[[#This Row],[Category]],Číselníky!$A$2:$B$23,2,FALSE))</f>
        <v>F*JUN</v>
      </c>
      <c r="B220" s="1" t="str">
        <f>IF(Result_table[[#This Row],[Umístění]]="","",Result_table[[#This Row],[Umístění]])</f>
        <v/>
      </c>
      <c r="C220" s="1">
        <f>IF(Result_table[[#This Row],[Start. Číslo]]="","",Result_table[[#This Row],[Start. Číslo]])</f>
        <v>64</v>
      </c>
      <c r="D220" s="1">
        <f>IF(Result_table[[#This Row],[UCI ID]]="","",Result_table[[#This Row],[UCI ID]])</f>
        <v>10103664890</v>
      </c>
      <c r="E220" s="1" t="str">
        <f>IF(Result_table[[#This Row],[Příjmení]]="","",Result_table[[#This Row],[Příjmení]])</f>
        <v>KŘUPALOVÁ</v>
      </c>
      <c r="F220" s="1" t="str">
        <f>IF(Result_table[[#This Row],[Jméno]]="","",Result_table[[#This Row],[Jméno]])</f>
        <v>Kristýna</v>
      </c>
      <c r="G220" s="1" t="str">
        <f>IF(Result_table[[#This Row],[Země]]="","",Result_table[[#This Row],[Země]])</f>
        <v>CZE</v>
      </c>
      <c r="H220" s="1" t="str">
        <f>IF(Result_table[[#This Row],[Oddíl]]="","",Result_table[[#This Row],[Oddíl]])</f>
        <v>ASO Dukla Brno</v>
      </c>
      <c r="I220" s="1" t="str">
        <f>IF(Result_table[[#This Row],[Pohlaví]]="","",Result_table[[#This Row],[Pohlaví]])</f>
        <v>W</v>
      </c>
      <c r="J220" s="1" t="str">
        <f>IF(Result_table[[#This Row],[Fáze]]="","",Result_table[[#This Row],[Fáze]])</f>
        <v/>
      </c>
      <c r="K220" s="1" t="str">
        <f>IF(Result_table[[#This Row],[Heat]]="","",Result_table[[#This Row],[Heat]])</f>
        <v/>
      </c>
      <c r="L220" s="1" t="str">
        <f>IF(Result_table[[#This Row],[Výsledek]]="","",Result_table[[#This Row],[Výsledek]])</f>
        <v/>
      </c>
      <c r="M220" s="1" t="str">
        <f>IF(Result_table[[#This Row],[IRM]]="","",Result_table[[#This Row],[IRM]])</f>
        <v>DNF</v>
      </c>
      <c r="N220" s="1">
        <f>IF(Result_table[[#This Row],[Řezení]]="","",Result_table[[#This Row],[Řezení]])</f>
        <v>44</v>
      </c>
    </row>
    <row r="221" spans="1:14" x14ac:dyDescent="0.2">
      <c r="A221" s="1" t="str">
        <f>IF(Result_table[[#This Row],[Category]]="","",VLOOKUP(Result_table[[#This Row],[Category]],Číselníky!$A$2:$B$23,2,FALSE))</f>
        <v>F*JUN</v>
      </c>
      <c r="B221" s="1" t="str">
        <f>IF(Result_table[[#This Row],[Umístění]]="","",Result_table[[#This Row],[Umístění]])</f>
        <v/>
      </c>
      <c r="C221" s="1">
        <f>IF(Result_table[[#This Row],[Start. Číslo]]="","",Result_table[[#This Row],[Start. Číslo]])</f>
        <v>66</v>
      </c>
      <c r="D221" s="1">
        <f>IF(Result_table[[#This Row],[UCI ID]]="","",Result_table[[#This Row],[UCI ID]])</f>
        <v>10090352753</v>
      </c>
      <c r="E221" s="1" t="str">
        <f>IF(Result_table[[#This Row],[Příjmení]]="","",Result_table[[#This Row],[Příjmení]])</f>
        <v>BENEŠOVÁ</v>
      </c>
      <c r="F221" s="1" t="str">
        <f>IF(Result_table[[#This Row],[Jméno]]="","",Result_table[[#This Row],[Jméno]])</f>
        <v>Ema</v>
      </c>
      <c r="G221" s="1" t="str">
        <f>IF(Result_table[[#This Row],[Země]]="","",Result_table[[#This Row],[Země]])</f>
        <v>CZE</v>
      </c>
      <c r="H221" s="1" t="str">
        <f>IF(Result_table[[#This Row],[Oddíl]]="","",Result_table[[#This Row],[Oddíl]])</f>
        <v>ASO Dukla Brno</v>
      </c>
      <c r="I221" s="1" t="str">
        <f>IF(Result_table[[#This Row],[Pohlaví]]="","",Result_table[[#This Row],[Pohlaví]])</f>
        <v>W</v>
      </c>
      <c r="J221" s="1" t="str">
        <f>IF(Result_table[[#This Row],[Fáze]]="","",Result_table[[#This Row],[Fáze]])</f>
        <v/>
      </c>
      <c r="K221" s="1" t="str">
        <f>IF(Result_table[[#This Row],[Heat]]="","",Result_table[[#This Row],[Heat]])</f>
        <v/>
      </c>
      <c r="L221" s="1" t="str">
        <f>IF(Result_table[[#This Row],[Výsledek]]="","",Result_table[[#This Row],[Výsledek]])</f>
        <v/>
      </c>
      <c r="M221" s="1" t="str">
        <f>IF(Result_table[[#This Row],[IRM]]="","",Result_table[[#This Row],[IRM]])</f>
        <v>DNF</v>
      </c>
      <c r="N221" s="1">
        <f>IF(Result_table[[#This Row],[Řezení]]="","",Result_table[[#This Row],[Řezení]])</f>
        <v>45</v>
      </c>
    </row>
    <row r="222" spans="1:14" x14ac:dyDescent="0.2">
      <c r="A222" s="1" t="str">
        <f>IF(Result_table[[#This Row],[Category]]="","",VLOOKUP(Result_table[[#This Row],[Category]],Číselníky!$A$2:$B$23,2,FALSE))</f>
        <v>F*JUN</v>
      </c>
      <c r="B222" s="1" t="str">
        <f>IF(Result_table[[#This Row],[Umístění]]="","",Result_table[[#This Row],[Umístění]])</f>
        <v/>
      </c>
      <c r="C222" s="1">
        <f>IF(Result_table[[#This Row],[Start. Číslo]]="","",Result_table[[#This Row],[Start. Číslo]])</f>
        <v>65</v>
      </c>
      <c r="D222" s="1">
        <f>IF(Result_table[[#This Row],[UCI ID]]="","",Result_table[[#This Row],[UCI ID]])</f>
        <v>10150866508</v>
      </c>
      <c r="E222" s="1" t="str">
        <f>IF(Result_table[[#This Row],[Příjmení]]="","",Result_table[[#This Row],[Příjmení]])</f>
        <v>FOJTŮ</v>
      </c>
      <c r="F222" s="1" t="str">
        <f>IF(Result_table[[#This Row],[Jméno]]="","",Result_table[[#This Row],[Jméno]])</f>
        <v>Kateřina</v>
      </c>
      <c r="G222" s="1" t="str">
        <f>IF(Result_table[[#This Row],[Země]]="","",Result_table[[#This Row],[Země]])</f>
        <v>CZE</v>
      </c>
      <c r="H222" s="1" t="str">
        <f>IF(Result_table[[#This Row],[Oddíl]]="","",Result_table[[#This Row],[Oddíl]])</f>
        <v>ASO Dukla Brno</v>
      </c>
      <c r="I222" s="1" t="str">
        <f>IF(Result_table[[#This Row],[Pohlaví]]="","",Result_table[[#This Row],[Pohlaví]])</f>
        <v>W</v>
      </c>
      <c r="J222" s="1" t="str">
        <f>IF(Result_table[[#This Row],[Fáze]]="","",Result_table[[#This Row],[Fáze]])</f>
        <v/>
      </c>
      <c r="K222" s="1" t="str">
        <f>IF(Result_table[[#This Row],[Heat]]="","",Result_table[[#This Row],[Heat]])</f>
        <v/>
      </c>
      <c r="L222" s="1" t="str">
        <f>IF(Result_table[[#This Row],[Výsledek]]="","",Result_table[[#This Row],[Výsledek]])</f>
        <v/>
      </c>
      <c r="M222" s="1" t="str">
        <f>IF(Result_table[[#This Row],[IRM]]="","",Result_table[[#This Row],[IRM]])</f>
        <v>DNF</v>
      </c>
      <c r="N222" s="1">
        <f>IF(Result_table[[#This Row],[Řezení]]="","",Result_table[[#This Row],[Řezení]])</f>
        <v>46</v>
      </c>
    </row>
    <row r="223" spans="1:14" x14ac:dyDescent="0.2">
      <c r="A223" s="1" t="str">
        <f>IF(Result_table[[#This Row],[Category]]="","",VLOOKUP(Result_table[[#This Row],[Category]],Číselníky!$A$2:$B$23,2,FALSE))</f>
        <v>F*EL</v>
      </c>
      <c r="B223" s="1" t="str">
        <f>IF(Result_table[[#This Row],[Umístění]]="","",Result_table[[#This Row],[Umístění]])</f>
        <v/>
      </c>
      <c r="C223" s="1">
        <f>IF(Result_table[[#This Row],[Start. Číslo]]="","",Result_table[[#This Row],[Start. Číslo]])</f>
        <v>43</v>
      </c>
      <c r="D223" s="1">
        <f>IF(Result_table[[#This Row],[UCI ID]]="","",Result_table[[#This Row],[UCI ID]])</f>
        <v>10010663415</v>
      </c>
      <c r="E223" s="1" t="str">
        <f>IF(Result_table[[#This Row],[Příjmení]]="","",Result_table[[#This Row],[Příjmení]])</f>
        <v>BORISSZA</v>
      </c>
      <c r="F223" s="1" t="str">
        <f>IF(Result_table[[#This Row],[Jméno]]="","",Result_table[[#This Row],[Jméno]])</f>
        <v>Johanna Kitti</v>
      </c>
      <c r="G223" s="1" t="str">
        <f>IF(Result_table[[#This Row],[Země]]="","",Result_table[[#This Row],[Země]])</f>
        <v>HUN</v>
      </c>
      <c r="H223" s="1" t="str">
        <f>IF(Result_table[[#This Row],[Oddíl]]="","",Result_table[[#This Row],[Oddíl]])</f>
        <v/>
      </c>
      <c r="I223" s="1" t="str">
        <f>IF(Result_table[[#This Row],[Pohlaví]]="","",Result_table[[#This Row],[Pohlaví]])</f>
        <v>W</v>
      </c>
      <c r="J223" s="1" t="str">
        <f>IF(Result_table[[#This Row],[Fáze]]="","",Result_table[[#This Row],[Fáze]])</f>
        <v/>
      </c>
      <c r="K223" s="1" t="str">
        <f>IF(Result_table[[#This Row],[Heat]]="","",Result_table[[#This Row],[Heat]])</f>
        <v/>
      </c>
      <c r="L223" s="1" t="str">
        <f>IF(Result_table[[#This Row],[Výsledek]]="","",Result_table[[#This Row],[Výsledek]])</f>
        <v/>
      </c>
      <c r="M223" s="1" t="str">
        <f>IF(Result_table[[#This Row],[IRM]]="","",Result_table[[#This Row],[IRM]])</f>
        <v>DNF</v>
      </c>
      <c r="N223" s="1">
        <f>IF(Result_table[[#This Row],[Řezení]]="","",Result_table[[#This Row],[Řezení]])</f>
        <v>47</v>
      </c>
    </row>
  </sheetData>
  <dataValidations disablePrompts="1" count="2">
    <dataValidation operator="greaterThanOrEqual" allowBlank="1" showInputMessage="1" showErrorMessage="1" sqref="C1" xr:uid="{6C9C0A21-BC3E-0746-9753-6D49C3E8C47F}"/>
    <dataValidation allowBlank="1" showInputMessage="1" showErrorMessage="1" errorTitle="Invalid IRM" error="Please select the IRM in the dropdown list" sqref="M1" xr:uid="{ADFBFBB9-AD3A-9344-A38F-8C103608B240}"/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163D1-BD22-DE4C-96DB-C0E1ED8BB436}">
  <dimension ref="A1:C30"/>
  <sheetViews>
    <sheetView workbookViewId="0">
      <selection activeCell="B15" sqref="B15"/>
    </sheetView>
  </sheetViews>
  <sheetFormatPr baseColWidth="10" defaultRowHeight="15" x14ac:dyDescent="0.2"/>
  <cols>
    <col min="1" max="1" width="22.33203125" bestFit="1" customWidth="1"/>
    <col min="2" max="2" width="15.33203125" customWidth="1"/>
  </cols>
  <sheetData>
    <row r="1" spans="1:3" ht="19" x14ac:dyDescent="0.25">
      <c r="A1" s="26" t="s">
        <v>75</v>
      </c>
      <c r="B1" s="26" t="s">
        <v>76</v>
      </c>
      <c r="C1" s="29" t="s">
        <v>82</v>
      </c>
    </row>
    <row r="2" spans="1:3" ht="18" x14ac:dyDescent="0.2">
      <c r="A2" s="24" t="s">
        <v>54</v>
      </c>
      <c r="B2" s="25" t="s">
        <v>55</v>
      </c>
      <c r="C2" s="30" t="s">
        <v>83</v>
      </c>
    </row>
    <row r="3" spans="1:3" ht="18" x14ac:dyDescent="0.2">
      <c r="A3" s="24" t="s">
        <v>56</v>
      </c>
      <c r="B3" s="25" t="s">
        <v>57</v>
      </c>
      <c r="C3" s="30" t="s">
        <v>84</v>
      </c>
    </row>
    <row r="4" spans="1:3" ht="18" x14ac:dyDescent="0.2">
      <c r="A4" s="24" t="s">
        <v>50</v>
      </c>
      <c r="B4" s="25" t="s">
        <v>51</v>
      </c>
      <c r="C4" s="30" t="s">
        <v>85</v>
      </c>
    </row>
    <row r="5" spans="1:3" ht="18" x14ac:dyDescent="0.2">
      <c r="A5" s="24" t="s">
        <v>52</v>
      </c>
      <c r="B5" s="25" t="s">
        <v>53</v>
      </c>
      <c r="C5" s="30" t="s">
        <v>86</v>
      </c>
    </row>
    <row r="6" spans="1:3" ht="18" x14ac:dyDescent="0.2">
      <c r="A6" s="24" t="s">
        <v>64</v>
      </c>
      <c r="B6" s="25" t="s">
        <v>65</v>
      </c>
      <c r="C6" s="30" t="s">
        <v>87</v>
      </c>
    </row>
    <row r="7" spans="1:3" ht="18" x14ac:dyDescent="0.2">
      <c r="A7" s="24" t="s">
        <v>66</v>
      </c>
      <c r="B7" s="25" t="s">
        <v>67</v>
      </c>
      <c r="C7" s="30" t="s">
        <v>88</v>
      </c>
    </row>
    <row r="8" spans="1:3" ht="18" x14ac:dyDescent="0.2">
      <c r="A8" s="24" t="s">
        <v>68</v>
      </c>
      <c r="B8" s="25" t="s">
        <v>69</v>
      </c>
      <c r="C8" s="30" t="s">
        <v>89</v>
      </c>
    </row>
    <row r="9" spans="1:3" ht="18" x14ac:dyDescent="0.2">
      <c r="A9" s="24" t="s">
        <v>70</v>
      </c>
      <c r="B9" s="25" t="s">
        <v>71</v>
      </c>
      <c r="C9" s="30" t="s">
        <v>90</v>
      </c>
    </row>
    <row r="10" spans="1:3" ht="18" x14ac:dyDescent="0.2">
      <c r="A10" s="24" t="s">
        <v>72</v>
      </c>
      <c r="B10" s="25" t="s">
        <v>73</v>
      </c>
      <c r="C10" s="30" t="s">
        <v>91</v>
      </c>
    </row>
    <row r="11" spans="1:3" ht="18" x14ac:dyDescent="0.2">
      <c r="A11" s="24" t="s">
        <v>60</v>
      </c>
      <c r="B11" s="25" t="s">
        <v>61</v>
      </c>
      <c r="C11" s="30" t="s">
        <v>92</v>
      </c>
    </row>
    <row r="12" spans="1:3" x14ac:dyDescent="0.2">
      <c r="A12" s="24" t="s">
        <v>78</v>
      </c>
      <c r="B12" s="25" t="s">
        <v>59</v>
      </c>
    </row>
    <row r="13" spans="1:3" x14ac:dyDescent="0.2">
      <c r="A13" s="24" t="s">
        <v>42</v>
      </c>
      <c r="B13" s="25" t="s">
        <v>43</v>
      </c>
    </row>
    <row r="14" spans="1:3" x14ac:dyDescent="0.2">
      <c r="A14" s="24" t="s">
        <v>46</v>
      </c>
      <c r="B14" s="25" t="s">
        <v>47</v>
      </c>
    </row>
    <row r="15" spans="1:3" x14ac:dyDescent="0.2">
      <c r="A15" s="24" t="s">
        <v>44</v>
      </c>
      <c r="B15" s="25" t="s">
        <v>45</v>
      </c>
    </row>
    <row r="16" spans="1:3" x14ac:dyDescent="0.2">
      <c r="A16" s="24" t="s">
        <v>48</v>
      </c>
      <c r="B16" s="25" t="s">
        <v>49</v>
      </c>
    </row>
    <row r="17" spans="1:2" x14ac:dyDescent="0.2">
      <c r="A17" s="24" t="s">
        <v>79</v>
      </c>
      <c r="B17" s="25" t="s">
        <v>58</v>
      </c>
    </row>
    <row r="18" spans="1:2" x14ac:dyDescent="0.2">
      <c r="A18" s="24" t="s">
        <v>62</v>
      </c>
      <c r="B18" s="25" t="s">
        <v>63</v>
      </c>
    </row>
    <row r="19" spans="1:2" x14ac:dyDescent="0.2">
      <c r="A19" s="24" t="s">
        <v>80</v>
      </c>
      <c r="B19" s="25" t="s">
        <v>74</v>
      </c>
    </row>
    <row r="20" spans="1:2" x14ac:dyDescent="0.2">
      <c r="A20" s="24"/>
      <c r="B20" s="25"/>
    </row>
    <row r="21" spans="1:2" x14ac:dyDescent="0.2">
      <c r="A21" s="24"/>
      <c r="B21" s="25"/>
    </row>
    <row r="22" spans="1:2" x14ac:dyDescent="0.2">
      <c r="A22" s="24"/>
      <c r="B22" s="25"/>
    </row>
    <row r="23" spans="1:2" x14ac:dyDescent="0.2">
      <c r="A23" s="24"/>
      <c r="B23" s="25"/>
    </row>
    <row r="24" spans="1:2" x14ac:dyDescent="0.2">
      <c r="A24" s="24"/>
      <c r="B24" s="25"/>
    </row>
    <row r="25" spans="1:2" x14ac:dyDescent="0.2">
      <c r="A25" s="24"/>
      <c r="B25" s="25"/>
    </row>
    <row r="26" spans="1:2" x14ac:dyDescent="0.2">
      <c r="A26" s="24"/>
      <c r="B26" s="25"/>
    </row>
    <row r="27" spans="1:2" x14ac:dyDescent="0.2">
      <c r="A27" s="24"/>
      <c r="B27" s="25"/>
    </row>
    <row r="28" spans="1:2" x14ac:dyDescent="0.2">
      <c r="A28" s="24"/>
      <c r="B28" s="25"/>
    </row>
    <row r="29" spans="1:2" x14ac:dyDescent="0.2">
      <c r="A29" s="24"/>
      <c r="B29" s="25"/>
    </row>
    <row r="30" spans="1:2" x14ac:dyDescent="0.2">
      <c r="A30" s="24"/>
      <c r="B30" s="25"/>
    </row>
  </sheetData>
  <sheetProtection algorithmName="SHA-512" hashValue="XpAvlemK5jTnLxvCepWwRDoLS8cgCVyBPxHWT/g0/GeAJuAY4D1nflcF2c9eq/FubKp3wmJhWZsn5r/e9p9RXw==" saltValue="WDMg45Yv/G69JBQa3v+NCQ==" spinCount="100000" sheet="1" scenarios="1" selectLockedCells="1" selectUnlockedCells="1"/>
  <sortState xmlns:xlrd2="http://schemas.microsoft.com/office/spreadsheetml/2017/richdata2" ref="A2:B22">
    <sortCondition ref="A2:A2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Group xmlns="69e3198f-8942-4033-84fc-f8d73b1b0217">General / Géneral</Group>
    <Site_x0020_Language xmlns="42a07e99-feb7-443b-adac-b75a894b62f3">
      <Value>English</Value>
      <Value>Français</Value>
    </Site_x0020_Language>
    <Archives xmlns="69e3198f-8942-4033-84fc-f8d73b1b0217">false</Archives>
    <AssignedTo xmlns="http://schemas.microsoft.com/sharepoint/v3">
      <UserInfo>
        <DisplayName>Echenard Delphine - UCI</DisplayName>
        <AccountId>379</AccountId>
        <AccountType/>
      </UserInfo>
    </AssignedTo>
    <Active xmlns="b6dd60d1-d81d-42ff-9c7e-101cfc912299">true</Active>
    <UCI_x0020_Group xmlns="42a07e99-feb7-443b-adac-b75a894b62f3">Results And Rankings</UCI_x0020_Group>
    <Description0 xmlns="69e3198f-8942-4033-84fc-f8d73b1b0217">Excel results template / Modèle fichier d'importation résultats</Description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81350322631540880AE5694D56D164" ma:contentTypeVersion="20" ma:contentTypeDescription="Create a new document." ma:contentTypeScope="" ma:versionID="f4b3f309cc279fc96613130e92d29e8d">
  <xsd:schema xmlns:xsd="http://www.w3.org/2001/XMLSchema" xmlns:p="http://schemas.microsoft.com/office/2006/metadata/properties" xmlns:ns1="http://schemas.microsoft.com/sharepoint/v3" xmlns:ns2="42a07e99-feb7-443b-adac-b75a894b62f3" xmlns:ns3="69e3198f-8942-4033-84fc-f8d73b1b0217" xmlns:ns4="b6dd60d1-d81d-42ff-9c7e-101cfc912299" targetNamespace="http://schemas.microsoft.com/office/2006/metadata/properties" ma:root="true" ma:fieldsID="c806b0bc6fabff616e7e9d0d84c0a791" ns1:_="" ns2:_="" ns3:_="" ns4:_="">
    <xsd:import namespace="http://schemas.microsoft.com/sharepoint/v3"/>
    <xsd:import namespace="42a07e99-feb7-443b-adac-b75a894b62f3"/>
    <xsd:import namespace="69e3198f-8942-4033-84fc-f8d73b1b0217"/>
    <xsd:import namespace="b6dd60d1-d81d-42ff-9c7e-101cfc912299"/>
    <xsd:element name="properties">
      <xsd:complexType>
        <xsd:sequence>
          <xsd:element name="documentManagement">
            <xsd:complexType>
              <xsd:all>
                <xsd:element ref="ns2:Site_x0020_Language" minOccurs="0"/>
                <xsd:element ref="ns3:Group" minOccurs="0"/>
                <xsd:element ref="ns2:UCI_x0020_Group" minOccurs="0"/>
                <xsd:element ref="ns3:Description0" minOccurs="0"/>
                <xsd:element ref="ns3:Archives" minOccurs="0"/>
                <xsd:element ref="ns1:AssignedTo" minOccurs="0"/>
                <xsd:element ref="ns4:Activ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13" nillable="true" ma:displayName="Assigned To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2a07e99-feb7-443b-adac-b75a894b62f3" elementFormDefault="qualified">
    <xsd:import namespace="http://schemas.microsoft.com/office/2006/documentManagement/types"/>
    <xsd:element name="Site_x0020_Language" ma:index="1" nillable="true" ma:displayName="Site Language" ma:default="English" ma:internalName="Site_x0020_Langu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glish"/>
                    <xsd:enumeration value="Français"/>
                  </xsd:restriction>
                </xsd:simpleType>
              </xsd:element>
            </xsd:sequence>
          </xsd:extension>
        </xsd:complexContent>
      </xsd:complexType>
    </xsd:element>
    <xsd:element name="UCI_x0020_Group" ma:index="3" nillable="true" ma:displayName="Project" ma:format="Dropdown" ma:internalName="UCI_x0020_Group">
      <xsd:simpleType>
        <xsd:union memberTypes="dms:Text">
          <xsd:simpleType>
            <xsd:restriction base="dms:Choice">
              <xsd:enumeration value="General / Géneral"/>
              <xsd:enumeration value="National Championships"/>
              <xsd:enumeration value="Results And Rankings"/>
            </xsd:restriction>
          </xsd:simpleType>
        </xsd:union>
      </xsd:simpleType>
    </xsd:element>
  </xsd:schema>
  <xsd:schema xmlns:xsd="http://www.w3.org/2001/XMLSchema" xmlns:dms="http://schemas.microsoft.com/office/2006/documentManagement/types" targetNamespace="69e3198f-8942-4033-84fc-f8d73b1b0217" elementFormDefault="qualified">
    <xsd:import namespace="http://schemas.microsoft.com/office/2006/documentManagement/types"/>
    <xsd:element name="Group" ma:index="2" nillable="true" ma:displayName="Category" ma:default="General / Géneral" ma:format="Dropdown" ma:internalName="Group">
      <xsd:simpleType>
        <xsd:union memberTypes="dms:Text">
          <xsd:simpleType>
            <xsd:restriction base="dms:Choice">
              <xsd:enumeration value="General / Géneral"/>
              <xsd:enumeration value="News - Nouvelles"/>
              <xsd:enumeration value="Development / Développement"/>
            </xsd:restriction>
          </xsd:simpleType>
        </xsd:union>
      </xsd:simpleType>
    </xsd:element>
    <xsd:element name="Description0" ma:index="4" nillable="true" ma:displayName="Description" ma:internalName="Description0">
      <xsd:simpleType>
        <xsd:restriction base="dms:Note"/>
      </xsd:simpleType>
    </xsd:element>
    <xsd:element name="Archives" ma:index="6" nillable="true" ma:displayName="Archives" ma:default="0" ma:hidden="true" ma:internalName="Archives" ma:readOnly="fals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6dd60d1-d81d-42ff-9c7e-101cfc912299" elementFormDefault="qualified">
    <xsd:import namespace="http://schemas.microsoft.com/office/2006/documentManagement/types"/>
    <xsd:element name="Active" ma:index="14" nillable="true" ma:displayName="Active" ma:default="1" ma:internalName="Act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5A92844-6CC8-48A5-8093-F1215BB2A806}">
  <ds:schemaRefs>
    <ds:schemaRef ds:uri="b6dd60d1-d81d-42ff-9c7e-101cfc91229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42a07e99-feb7-443b-adac-b75a894b62f3"/>
    <ds:schemaRef ds:uri="http://schemas.microsoft.com/office/2006/documentManagement/types"/>
    <ds:schemaRef ds:uri="69e3198f-8942-4033-84fc-f8d73b1b021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1D9CBB-C812-4ABA-B9BB-694146BCF2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EAC7A7-1DA3-440B-8ECB-A1B467017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a07e99-feb7-443b-adac-b75a894b62f3"/>
    <ds:schemaRef ds:uri="69e3198f-8942-4033-84fc-f8d73b1b0217"/>
    <ds:schemaRef ds:uri="b6dd60d1-d81d-42ff-9c7e-101cfc91229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Základní údaje</vt:lpstr>
      <vt:lpstr>Výsledky</vt:lpstr>
      <vt:lpstr>Results</vt:lpstr>
      <vt:lpstr>Číselníky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Tomas Koldcsiter</cp:lastModifiedBy>
  <cp:lastPrinted>2016-08-29T07:09:50Z</cp:lastPrinted>
  <dcterms:created xsi:type="dcterms:W3CDTF">2016-08-17T11:51:23Z</dcterms:created>
  <dcterms:modified xsi:type="dcterms:W3CDTF">2025-05-21T07:40:15Z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0x010100A581350322631540880AE5694D56D164</vt:lpwstr>
  </property>
</Properties>
</file>